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tomis\Dropbox\Work\POSO FAX\PROSEU (1)\WP5\T5.1\Final\Rev\"/>
    </mc:Choice>
  </mc:AlternateContent>
  <xr:revisionPtr revIDLastSave="0" documentId="13_ncr:1_{D079EF0D-79B1-4FDB-B192-912A081DD5B8}" xr6:coauthVersionLast="40" xr6:coauthVersionMax="40" xr10:uidLastSave="{00000000-0000-0000-0000-000000000000}"/>
  <bookViews>
    <workbookView xWindow="0" yWindow="0" windowWidth="16380" windowHeight="8196" tabRatio="500" firstSheet="1" activeTab="5" xr2:uid="{00000000-000D-0000-FFFF-FFFF00000000}"/>
  </bookViews>
  <sheets>
    <sheet name="Introduction" sheetId="1" r:id="rId1"/>
    <sheet name="Heat only boiler" sheetId="2" r:id="rId2"/>
    <sheet name="Solar thermal" sheetId="3" r:id="rId3"/>
    <sheet name="Geothermal" sheetId="4" r:id="rId4"/>
    <sheet name="Heat pumps" sheetId="5" r:id="rId5"/>
    <sheet name="Thermal energy storage" sheetId="6" r:id="rId6"/>
  </sheet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63" i="5" l="1"/>
  <c r="C53" i="5"/>
  <c r="E33" i="5"/>
  <c r="D33" i="5"/>
  <c r="C33" i="5"/>
  <c r="E24" i="5"/>
  <c r="D24" i="5"/>
  <c r="C24" i="5"/>
  <c r="E24" i="3"/>
  <c r="D24" i="3"/>
  <c r="C24" i="3"/>
  <c r="E14" i="3"/>
  <c r="D14" i="3"/>
  <c r="C14" i="3"/>
  <c r="E5" i="3"/>
  <c r="D5" i="3"/>
  <c r="C5" i="3"/>
  <c r="E4" i="3"/>
  <c r="D4" i="3"/>
</calcChain>
</file>

<file path=xl/sharedStrings.xml><?xml version="1.0" encoding="utf-8"?>
<sst xmlns="http://schemas.openxmlformats.org/spreadsheetml/2006/main" count="1498" uniqueCount="291">
  <si>
    <t>References</t>
  </si>
  <si>
    <t>[1]</t>
  </si>
  <si>
    <t>https://ec.europa.eu/energy/sites/ener/files/documents/mapping-hc-final_report-wp2.pdf</t>
  </si>
  <si>
    <t>[2]</t>
  </si>
  <si>
    <t>https://www.northerngasnetworks.co.uk/wp-content/uploads/2017/04/H21-Report-Interactive-PDF-July-2016.compressed.pdf</t>
  </si>
  <si>
    <t>[3]</t>
  </si>
  <si>
    <t>https://www.oxfordenergy.org/wpcms/wp-content/uploads/2018/05/Decarbonisation-of-heat-in-Europe-implications-for-natural-gas-demand-NG130.pdf</t>
  </si>
  <si>
    <t>[4]</t>
  </si>
  <si>
    <t>http://data.jrc.ec.europa.eu/dataset/jrc-etri-techno-economics-smaller-heating-cooling-technologies-2017/resource/11623535-e775-4591-820f-e1dd8a86ea6a</t>
  </si>
  <si>
    <t>[5]</t>
  </si>
  <si>
    <t xml:space="preserve">http://www.estif.org/fileadmin/estif/content/publications/downloads/UNEP_2015/factsheet_single_family_houses_v05.pdf </t>
  </si>
  <si>
    <t>[6]</t>
  </si>
  <si>
    <t>https://ens.dk/sites/ens.dk/files/Analyser/technology_data_catalogue_for_individual_heating_installations_-_upd._march_2018.pdf</t>
  </si>
  <si>
    <t>[7]</t>
  </si>
  <si>
    <t>http://solarheateurope.eu/wp-content/uploads/2017/06/Solar-district-heating.pdf</t>
  </si>
  <si>
    <t>[8]</t>
  </si>
  <si>
    <t>https://globalsolaratlas.info/</t>
  </si>
  <si>
    <t>[9]</t>
  </si>
  <si>
    <t>https://www.iea-shc.org/Data/Sites/1/documents/statistics/Technical_Note-New_Solar_Thermal_Statistics_Conversion.pdf</t>
  </si>
  <si>
    <t>[10]</t>
  </si>
  <si>
    <t>http://www.ep.liu.se/ecp/057/vol14/002/ecp57vol14_002.pdf</t>
  </si>
  <si>
    <t>[11]</t>
  </si>
  <si>
    <t>https://ens.dk/en/our-services/projections-and-models/technology-data/technology-data-generation-electricity-and</t>
  </si>
  <si>
    <t>[12]</t>
  </si>
  <si>
    <t>https://ens.dk/en/our-services/projections-and-models/technology-data/technology-data-individual-heating-plants</t>
  </si>
  <si>
    <t>[13]</t>
  </si>
  <si>
    <t>https://www.ewi.research-scenarios.de/cms/wp-content/uploads/2017/11/ewi_ERS_Energy_market_2030_2050_web.pdf</t>
  </si>
  <si>
    <t>[14]</t>
  </si>
  <si>
    <t>https://setis.ec.europa.eu/system/files/ETRI_2014.pdf</t>
  </si>
  <si>
    <t>[15]</t>
  </si>
  <si>
    <t>https://ens.dk/sites/ens.dk/files/Analyser/technologydata_for_energy_plants_-_may_2012_ver_sep2018.pdf</t>
  </si>
  <si>
    <t>[16]</t>
  </si>
  <si>
    <t>https://www.climatexchange.org.uk/media/1393/thermal_energy_storage_in_scotland.pdf</t>
  </si>
  <si>
    <t>[17]</t>
  </si>
  <si>
    <t>http://apvi.org.au/solar-research-conference/wp-content/uploads/2015/04/6-R-Jacob_peer_reviewed.pdf</t>
  </si>
  <si>
    <t>[18]</t>
  </si>
  <si>
    <t>https://www.agcs.allianz.com/assets/Global%20offices%20assets/Germany/Expert%20Days%202017/Pr%C3%A4sentationen/15_AGCS_Expert_Days_2017_Energy%20Storage_Andreas_Hauer.pdf</t>
  </si>
  <si>
    <t>[19]</t>
  </si>
  <si>
    <t>http://publications.jrc.ec.europa.eu/repository/bitstream/JRC109034/kjna28861enn.pdf</t>
  </si>
  <si>
    <t>[20]</t>
  </si>
  <si>
    <t xml:space="preserve">https://ens.dk/sites/ens.dk/files/Analyser/technology_data_catalogue_for_energy_storage_-_nov_2018.pdf </t>
  </si>
  <si>
    <t>[21]</t>
  </si>
  <si>
    <t>http://publications.jrc.ec.europa.eu/repository/bitstream/JRC109006/kjna28859enn.pdf</t>
  </si>
  <si>
    <t>[22]</t>
  </si>
  <si>
    <t>https://eera-es.eu/wp-content/uploads/2018/08/JPES-SP3-Technology-Factsheets-Brochure.pdf</t>
  </si>
  <si>
    <t>[23]</t>
  </si>
  <si>
    <t>https://www.stage-ste.eu/documents/TES%201%20IRENA-ETSAP%20Tech%20Brief%20E17%20Thermal%20Energy%20Storage.pdf</t>
  </si>
  <si>
    <t>[24]</t>
  </si>
  <si>
    <t>https://www.icef-forum.org/pdf2018/roadmap/Energy_Storage_Roadmap_ICEF2017.pdf</t>
  </si>
  <si>
    <t>Simbols</t>
  </si>
  <si>
    <t>Meaning</t>
  </si>
  <si>
    <t>-</t>
  </si>
  <si>
    <t>No data available</t>
  </si>
  <si>
    <t>N.A.</t>
  </si>
  <si>
    <t>Not applicable</t>
  </si>
  <si>
    <t>Technology</t>
  </si>
  <si>
    <t>Parameter</t>
  </si>
  <si>
    <t>Comments</t>
  </si>
  <si>
    <t xml:space="preserve"> </t>
  </si>
  <si>
    <t>Electricity</t>
  </si>
  <si>
    <t>Electric boiler</t>
  </si>
  <si>
    <t>Energy efficiency [%]</t>
  </si>
  <si>
    <t>Specific investment cost [EUR/kW]</t>
  </si>
  <si>
    <t>243-800</t>
  </si>
  <si>
    <t>Fixed O&amp;M cost [EUR/kW]</t>
  </si>
  <si>
    <t>0-0.1</t>
  </si>
  <si>
    <t>Variable O&amp;M cost [EUR/kWh]</t>
  </si>
  <si>
    <t>Specific variable cost - average EU fuel prices [EUR/kWh]</t>
  </si>
  <si>
    <t>0.096-0.0304</t>
  </si>
  <si>
    <t>Minimum operational load [%]</t>
  </si>
  <si>
    <t>Ramp up speed 0% - 100% [min]</t>
  </si>
  <si>
    <t>Ramp down speed 100% - 0% [min]</t>
  </si>
  <si>
    <t>Supply temperature range [°C]</t>
  </si>
  <si>
    <t>40-80</t>
  </si>
  <si>
    <t>Estimation</t>
  </si>
  <si>
    <t>Lifetime [years]</t>
  </si>
  <si>
    <t>Biomass</t>
  </si>
  <si>
    <t>Biomass boiler, automatic stoking, one-family house, existing and energy renovated building</t>
  </si>
  <si>
    <t>67-89</t>
  </si>
  <si>
    <t>67-91</t>
  </si>
  <si>
    <t>67-95</t>
  </si>
  <si>
    <t>[6]; [4]</t>
  </si>
  <si>
    <t>200-930</t>
  </si>
  <si>
    <t>210-1010</t>
  </si>
  <si>
    <t>2-42</t>
  </si>
  <si>
    <t>3-46.4</t>
  </si>
  <si>
    <t>3-42</t>
  </si>
  <si>
    <t>Same as for other techniques: should be a general input of database</t>
  </si>
  <si>
    <t>Biomass boiler, automatic stoking, apartment complex, existing building</t>
  </si>
  <si>
    <t>Values given per unit and they were divided by the production capacity on the unit.</t>
  </si>
  <si>
    <t>Biomass boiler, manual stoking - one-family house, existing, new and energy renovated buildings</t>
  </si>
  <si>
    <t>Wood stove without integrated water tank - one family house, existing and new building</t>
  </si>
  <si>
    <t>350-420</t>
  </si>
  <si>
    <t>670-880</t>
  </si>
  <si>
    <t>780-930</t>
  </si>
  <si>
    <t>20-24</t>
  </si>
  <si>
    <t>Biofuels</t>
  </si>
  <si>
    <t>Green gas boiler</t>
  </si>
  <si>
    <t>196-645</t>
  </si>
  <si>
    <t>182-600</t>
  </si>
  <si>
    <t>165-542</t>
  </si>
  <si>
    <t>1-2</t>
  </si>
  <si>
    <t>Hydrogen boiler</t>
  </si>
  <si>
    <t>Fossil Fuels</t>
  </si>
  <si>
    <t>Natural gas boiler - one-family house, existing and energy renovated buildings</t>
  </si>
  <si>
    <t>85-97</t>
  </si>
  <si>
    <t>85-98</t>
  </si>
  <si>
    <t>85-99</t>
  </si>
  <si>
    <t>DEA: production capacity is 10 kW. EC: production capacity is 18,5 - 30 kW</t>
  </si>
  <si>
    <t>As percentage of investment costs</t>
  </si>
  <si>
    <t>0-5</t>
  </si>
  <si>
    <t>0.022-0.112</t>
  </si>
  <si>
    <t>15-22</t>
  </si>
  <si>
    <t>Natural gas boiler - apartment complex, existing building</t>
  </si>
  <si>
    <t>Values given per unit and these costs were divided by the production capacity on the unit.</t>
  </si>
  <si>
    <t>Values given per unit and these costs were divided by the production capacity on the unit. Electricity costs are not taken into account. This is around 10% of the O&amp;M costs.</t>
  </si>
  <si>
    <t>[refs]</t>
  </si>
  <si>
    <t>Condensing oil-fired boiler - one-family house, existing and energy renovated buildings</t>
  </si>
  <si>
    <t>85-92</t>
  </si>
  <si>
    <t>85-93</t>
  </si>
  <si>
    <t>85-95</t>
  </si>
  <si>
    <t>DEA: production capacity is 15 kW. EC: production capacity is 15 - 30 kW</t>
  </si>
  <si>
    <t>80-400</t>
  </si>
  <si>
    <t>80-370</t>
  </si>
  <si>
    <t>Values given per unit and these costs were divided by the production capacity on the unit. In de DEA study, the costs decrease over the years, in the EC-study, the costs stay the same over the years.</t>
  </si>
  <si>
    <t>1.3-16</t>
  </si>
  <si>
    <t>1.3-14.9</t>
  </si>
  <si>
    <t>1.3-13.4</t>
  </si>
  <si>
    <t>Values given per unit and these costs were divided by the production capacity on the unit. Electricity costs are not taken into account. This is a few percent of the O&amp;M costs. According the DEA study the costs are higher and decrease over the years. In the EC 2017 the O&amp;M costs are lower and stay the same over the years.</t>
  </si>
  <si>
    <t>Oil-fired boiler - apartment complext, existing building</t>
  </si>
  <si>
    <t>Values given per unit and these costs were divided by the production capacity on the unit. Electricity costs are not taken into account. This is around 10 percent of the O&amp;M costs.</t>
  </si>
  <si>
    <t>Coal fired boiler - one family house</t>
  </si>
  <si>
    <t>112-367</t>
  </si>
  <si>
    <t>Flat plate collectors ('normal' solar thermal collectors), glazed collector</t>
  </si>
  <si>
    <t>Thermosiphon systems, southern Europe (warm and tropical climates), single family houses</t>
  </si>
  <si>
    <t>This is the efficiency compared to the amount of global solar irradiation that falls on the horizontal surface</t>
  </si>
  <si>
    <t>[6]; [5]</t>
  </si>
  <si>
    <t>0.04-0.059</t>
  </si>
  <si>
    <t>40-60</t>
  </si>
  <si>
    <t>This is the usual temperature range required for the most common uses, even if the user lowers the temperature by mixing with cold water.</t>
  </si>
  <si>
    <t>[10]; [5]</t>
  </si>
  <si>
    <t>Forced circulation systems, central and northern Europe (colder climates), single family houses</t>
  </si>
  <si>
    <t>765 - 2160</t>
  </si>
  <si>
    <t>650 - 1836</t>
  </si>
  <si>
    <t>516 - 1458</t>
  </si>
  <si>
    <t xml:space="preserve">Investment costs depend largely on the region in Europe. For central Europe the costs are lower than for Northern Europe, price reduction in 2030 and 2050 is in line with reduction presented in Danish report [6] </t>
  </si>
  <si>
    <t>0.095-0.266</t>
  </si>
  <si>
    <t>Energy costs are lower in central Europe than in Northern Europe.</t>
  </si>
  <si>
    <t>Solar district heating</t>
  </si>
  <si>
    <t>Flat plate collectors, evacuated tubes or concentrated solar thermal</t>
  </si>
  <si>
    <t>315 - 936</t>
  </si>
  <si>
    <t>268 - 796</t>
  </si>
  <si>
    <t>213 - 632</t>
  </si>
  <si>
    <t>The operating and maintenance requirements are in line with operating such large systems, either solar thermal or using other technologies. Correct operation is also required to maximize performance.</t>
  </si>
  <si>
    <t>0.036-0.135</t>
  </si>
  <si>
    <t>40-100</t>
  </si>
  <si>
    <t>The temperature requirements highly depend on the currently used temperature in the grid</t>
  </si>
  <si>
    <t>[10]; [6]</t>
  </si>
  <si>
    <t>Geothermal heat-only plant 
with steam driven absorption pump -
 70°C</t>
  </si>
  <si>
    <t>Geothermal heat-only plant 
with steam driven absorption pump -
 50°C</t>
  </si>
  <si>
    <t>Geothermal heat-only plant 
with electric heat pump
70°C</t>
  </si>
  <si>
    <t>Air source</t>
  </si>
  <si>
    <t>Heat pump -  air to air
[2,5 -6 kW]</t>
  </si>
  <si>
    <t>Energy efficiency (COP) [%]</t>
  </si>
  <si>
    <t>480-500</t>
  </si>
  <si>
    <t>340-410</t>
  </si>
  <si>
    <t>360-420</t>
  </si>
  <si>
    <t>450-480</t>
  </si>
  <si>
    <t>475-515</t>
  </si>
  <si>
    <t>450-485</t>
  </si>
  <si>
    <t>43-68</t>
  </si>
  <si>
    <t>37-42</t>
  </si>
  <si>
    <t>33-38</t>
  </si>
  <si>
    <t>Heat pump - air to water
[4 - 10kW]</t>
  </si>
  <si>
    <t>300-400</t>
  </si>
  <si>
    <t>340-430</t>
  </si>
  <si>
    <t>355-450</t>
  </si>
  <si>
    <t>1000-1750</t>
  </si>
  <si>
    <t>850-1500</t>
  </si>
  <si>
    <t>760-1250</t>
  </si>
  <si>
    <t>[12]; [13]</t>
  </si>
  <si>
    <t>29-58</t>
  </si>
  <si>
    <t>26-51</t>
  </si>
  <si>
    <t>24-48</t>
  </si>
  <si>
    <t>Heat pump - air to water
[160 - 400 kW]</t>
  </si>
  <si>
    <t>410 -440</t>
  </si>
  <si>
    <t>400-460</t>
  </si>
  <si>
    <t>415-480</t>
  </si>
  <si>
    <t>375-470</t>
  </si>
  <si>
    <t>320-443</t>
  </si>
  <si>
    <t>285-356</t>
  </si>
  <si>
    <t>Water source</t>
  </si>
  <si>
    <t>Water source electrically driven 
[&lt;70 kWth]</t>
  </si>
  <si>
    <t>800-1800</t>
  </si>
  <si>
    <t>730-1640</t>
  </si>
  <si>
    <t>650-1450</t>
  </si>
  <si>
    <t>Ground source</t>
  </si>
  <si>
    <t>Heat pump - ground source
[4-10 kW]</t>
  </si>
  <si>
    <t>310-440</t>
  </si>
  <si>
    <t>330-460</t>
  </si>
  <si>
    <t>345-485</t>
  </si>
  <si>
    <t>1600-4000</t>
  </si>
  <si>
    <t>1400-2500</t>
  </si>
  <si>
    <t>1200-2250</t>
  </si>
  <si>
    <t>29-73</t>
  </si>
  <si>
    <t>26-63</t>
  </si>
  <si>
    <t>24-60</t>
  </si>
  <si>
    <t>Heat pump - ground source
[160-400 kW]</t>
  </si>
  <si>
    <t>420-500</t>
  </si>
  <si>
    <t>440-520</t>
  </si>
  <si>
    <t>460-540</t>
  </si>
  <si>
    <t>District heating heat pumps</t>
  </si>
  <si>
    <t>Electrical compression heat pumps
[4 MW]</t>
  </si>
  <si>
    <t>Absorption heat pumps
[12 MW]</t>
  </si>
  <si>
    <t>Buffer storage</t>
  </si>
  <si>
    <t>Low-T sensible heat storage (tank, TTES)</t>
  </si>
  <si>
    <t>Storage efficiency [%]</t>
  </si>
  <si>
    <t>50-98</t>
  </si>
  <si>
    <t>[23]; [20]; [21]</t>
  </si>
  <si>
    <t>Specific investment cost [EUR/kWh]</t>
  </si>
  <si>
    <t>0.1-11</t>
  </si>
  <si>
    <t>3-11</t>
  </si>
  <si>
    <t>[22]; [23]; [20]; [19]</t>
  </si>
  <si>
    <t>as low as; DEA assumes large scale (175 MWh; 3.000 m3); EC assumes 100-50.000 m3 capacity</t>
  </si>
  <si>
    <t>Specific O&amp;M cost [EUR/kWh]</t>
  </si>
  <si>
    <t>0.0086</t>
  </si>
  <si>
    <t>0.0086-0.045</t>
  </si>
  <si>
    <t>[20]; [21]</t>
  </si>
  <si>
    <t>Charging efficiency [%]</t>
  </si>
  <si>
    <t>Roundtrip is 98%.</t>
  </si>
  <si>
    <t>Discharging efficiency [%]</t>
  </si>
  <si>
    <t>0-100</t>
  </si>
  <si>
    <t>[22]; [23]</t>
  </si>
  <si>
    <t>Assumed no change in 2030/2050</t>
  </si>
  <si>
    <t>10-40</t>
  </si>
  <si>
    <t>25-40</t>
  </si>
  <si>
    <t>[22]; [23]; [20]; [21]</t>
  </si>
  <si>
    <t>Depends on storage cycles, temperatures and operating conditions; technical life time</t>
  </si>
  <si>
    <t>Low-T sensible heat storage (pit, PTES)</t>
  </si>
  <si>
    <t>50-90</t>
  </si>
  <si>
    <t>[23]; [20]</t>
  </si>
  <si>
    <t>0.58</t>
  </si>
  <si>
    <t>0.54</t>
  </si>
  <si>
    <t>0.47</t>
  </si>
  <si>
    <t>DEA: 70,000 m3 case, seasonal heat storage</t>
  </si>
  <si>
    <t>0.003</t>
  </si>
  <si>
    <t>0 - 100</t>
  </si>
  <si>
    <t>20</t>
  </si>
  <si>
    <t>[15]; [22]</t>
  </si>
  <si>
    <t>Low-T sensible heat storage (borehole, BTES)</t>
  </si>
  <si>
    <t>0.5</t>
  </si>
  <si>
    <t>as low as</t>
  </si>
  <si>
    <t>Home heat buffer tank</t>
  </si>
  <si>
    <t>39 - 95</t>
  </si>
  <si>
    <t>PCMs</t>
  </si>
  <si>
    <t>Low-T lattent heat storage (ICE)</t>
  </si>
  <si>
    <t>75-90</t>
  </si>
  <si>
    <t>10-50</t>
  </si>
  <si>
    <t>-40-100</t>
  </si>
  <si>
    <t>Depends on storage cycles, temperatures and operating conditions; technical life time. Assumed no change in 2030/2050</t>
  </si>
  <si>
    <t>Low-T lattent heat storage (PCM/molten salt)</t>
  </si>
  <si>
    <t>40-93</t>
  </si>
  <si>
    <t>Technology is still in experimental phase, 'market launch is expected in around 2035' [24]. Assumed no change in 2030/2050.</t>
  </si>
  <si>
    <t>10-58</t>
  </si>
  <si>
    <t>[23]; [16]; [17]; [18]</t>
  </si>
  <si>
    <t>Seasonal storage</t>
  </si>
  <si>
    <t>ATES (Aquifer Thermal Energy Storage)</t>
  </si>
  <si>
    <t>Difficult to find numbers because it depends on the underground</t>
  </si>
  <si>
    <t>The cost structure is based on the ATES of Rostock, Germany</t>
  </si>
  <si>
    <t>50</t>
  </si>
  <si>
    <t>40</t>
  </si>
  <si>
    <t>45</t>
  </si>
  <si>
    <t>According to reference [1], 96% to 100%. Split by CE Delft over the years 2015, 2030 and 2050 [This means that CE Delft divided the effi]</t>
  </si>
  <si>
    <t>Data for 2030 and 2030 are estimations</t>
  </si>
  <si>
    <t>European Biogas Association: European-biogas.eu</t>
  </si>
  <si>
    <t>Estimation for 2030 and 2050 is based on the perspective that the price of a hydrogen boiler will go to the same level of the price of the natural gas boiler (Jaco Reijerkerk, Ekinetix)</t>
  </si>
  <si>
    <t>Price level 2030 and 2050 are estimations. Not a new technique nor a sustainable technique, so the price level will probably not go down much.</t>
  </si>
  <si>
    <t xml:space="preserve">Values given per unit and they were divided by the production capacity on the unit. The value in the study EC 2017 for Eastern Europe is so far below the other values, that it was not taken into account (25 EUR/kW) </t>
  </si>
  <si>
    <t>Values given per unit and they were divided by the production capacity on the unit. Electricity costs were excluded, since they widely depend on the country. This is a few percent of the O&amp;M costs. In the EC 2017, the values are lower than in the DEA study.</t>
  </si>
  <si>
    <t>Values given per unit and they were divided by the production capacity on the unit. Electricity costs were excluded, since they widely depend on the country. This is a around 10 percent of the O&amp;M costs.</t>
  </si>
  <si>
    <t>Values given per unit and they were divided by the production capacity on the unit. Electricity costs were excluded, since they widely depend on the country.This is a few percent of the O&amp;M costs.</t>
  </si>
  <si>
    <t>Based on the different costs in different EU countries, reduction in 2030 and 2050 in line with prediction Danish study [ref]</t>
  </si>
  <si>
    <t xml:space="preserve">The EC 2017 study only gives values for the Northern Europe region. </t>
  </si>
  <si>
    <t>Efficiency for 2030 and 2050 are estimations. Not a new technique nor a sustainable technique, so the efficiency level will probably not be improved a lot, since the technique will be used less and less.</t>
  </si>
  <si>
    <t>Depending on price level of the country, price level 2030 and 2050 Estimation. Not a new technique nor a sustainable technique, so the price level will probably not go down much.</t>
  </si>
  <si>
    <t>Costs for Southern Europe</t>
  </si>
  <si>
    <t>Costs in Mediterranean region, price reduction in 2030 and 2050 is in line with reduction presented in Danish report [6]</t>
  </si>
  <si>
    <t>For systems in Europe, price reduction is in line with reduction price according to report, [6]</t>
  </si>
  <si>
    <t>2015: 2,7% - 3,5% of investment, O&amp;M shares calculated from IRENA DEA assumes large scale (175 MWh; 3.000 m3)</t>
  </si>
  <si>
    <t>[9]; [18]</t>
  </si>
  <si>
    <t>Jacobs assumes high temperature. Jacobs calculated from UDS to EUR (1.2385 USD/EUR, 2014). Hauer calculated from USD to EUR (1.1297 USD/EUR,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</si>
</sst>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_ * #,##0_ ;_ * \-#,##0_ ;_ * \-??_ ;_ @_ "/>
    <numFmt numFmtId="166" formatCode="0.0"/>
  </numFmts>
  <fonts count="8" x14ac:knownFonts="1">
    <font>
      <sz val="11"/>
      <color rgb="FF000000"/>
      <name val="Calibri"/>
      <family val="2"/>
      <charset val="1"/>
    </font>
    <font>
      <u/>
      <sz val="11"/>
      <color rgb="FF0563C1"/>
      <name val="Calibri"/>
      <family val="2"/>
      <charset val="1"/>
    </font>
    <font>
      <sz val="11"/>
      <name val="Calibri"/>
      <family val="2"/>
      <charset val="1"/>
    </font>
    <font>
      <sz val="11"/>
      <color rgb="FF006100"/>
      <name val="Calibri"/>
      <family val="2"/>
      <charset val="1"/>
    </font>
    <font>
      <sz val="11"/>
      <name val="Calibri"/>
      <family val="2"/>
    </font>
    <font>
      <u/>
      <sz val="11"/>
      <name val="Calibri"/>
      <family val="2"/>
      <charset val="1"/>
    </font>
    <font>
      <sz val="11"/>
      <color rgb="FF000000"/>
      <name val="Calibri"/>
      <family val="2"/>
      <charset val="238"/>
    </font>
    <font>
      <sz val="11"/>
      <color rgb="FFFF0000"/>
      <name val="Calibri"/>
      <family val="2"/>
      <charset val="1"/>
    </font>
  </fonts>
  <fills count="4">
    <fill>
      <patternFill patternType="none"/>
    </fill>
    <fill>
      <patternFill patternType="gray125"/>
    </fill>
    <fill>
      <patternFill patternType="solid">
        <fgColor rgb="FFC6EFCE"/>
        <bgColor rgb="FFCCFFFF"/>
      </patternFill>
    </fill>
    <fill>
      <patternFill patternType="solid">
        <fgColor rgb="FFFFF200"/>
        <bgColor rgb="FFFFFF00"/>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top style="medium">
        <color auto="1"/>
      </top>
      <bottom style="thin">
        <color auto="1"/>
      </bottom>
      <diagonal/>
    </border>
    <border>
      <left style="thin">
        <color auto="1"/>
      </left>
      <right style="thin">
        <color auto="1"/>
      </right>
      <top/>
      <bottom style="medium">
        <color auto="1"/>
      </bottom>
      <diagonal/>
    </border>
    <border>
      <left style="thin">
        <color auto="1"/>
      </left>
      <right/>
      <top/>
      <bottom/>
      <diagonal/>
    </border>
    <border>
      <left style="thin">
        <color auto="1"/>
      </left>
      <right style="medium">
        <color auto="1"/>
      </right>
      <top style="thin">
        <color auto="1"/>
      </top>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3">
    <xf numFmtId="0" fontId="0" fillId="0" borderId="0"/>
    <xf numFmtId="0" fontId="1" fillId="0" borderId="0" applyBorder="0" applyProtection="0"/>
    <xf numFmtId="0" fontId="3" fillId="2" borderId="0" applyBorder="0" applyProtection="0"/>
  </cellStyleXfs>
  <cellXfs count="140">
    <xf numFmtId="0" fontId="0" fillId="0" borderId="0" xfId="0"/>
    <xf numFmtId="0" fontId="6" fillId="0" borderId="4" xfId="0" applyFont="1" applyBorder="1" applyAlignment="1">
      <alignment horizontal="left" vertical="center"/>
    </xf>
    <xf numFmtId="0" fontId="6" fillId="0" borderId="5" xfId="0" applyFont="1" applyBorder="1" applyAlignment="1">
      <alignment horizontal="center" vertical="center" textRotation="90" wrapText="1"/>
    </xf>
    <xf numFmtId="0" fontId="2" fillId="0" borderId="12" xfId="0" applyFont="1" applyBorder="1" applyAlignment="1">
      <alignment horizontal="left" vertical="center"/>
    </xf>
    <xf numFmtId="0" fontId="2" fillId="3" borderId="5" xfId="2" applyFont="1" applyFill="1" applyBorder="1" applyAlignment="1" applyProtection="1">
      <alignment horizontal="center" vertical="center" textRotation="90" wrapText="1"/>
    </xf>
    <xf numFmtId="0" fontId="6" fillId="0" borderId="21" xfId="0" applyFont="1" applyBorder="1" applyAlignment="1">
      <alignment horizontal="left" vertical="center" wrapText="1"/>
    </xf>
    <xf numFmtId="0" fontId="2" fillId="0" borderId="21" xfId="0" applyFont="1" applyBorder="1" applyAlignment="1">
      <alignment horizontal="left"/>
    </xf>
    <xf numFmtId="0" fontId="2" fillId="0" borderId="19" xfId="2" applyFont="1" applyFill="1" applyBorder="1" applyAlignment="1" applyProtection="1">
      <alignment horizontal="center" vertical="center" textRotation="90" wrapText="1"/>
    </xf>
    <xf numFmtId="0" fontId="2" fillId="0" borderId="13" xfId="2" applyFont="1" applyFill="1" applyBorder="1" applyAlignment="1" applyProtection="1">
      <alignment horizontal="center" vertical="center" textRotation="90" wrapText="1"/>
    </xf>
    <xf numFmtId="0" fontId="2" fillId="0" borderId="5" xfId="2" applyFont="1" applyFill="1" applyBorder="1" applyAlignment="1" applyProtection="1">
      <alignment horizontal="center" vertical="center" textRotation="90" wrapText="1"/>
    </xf>
    <xf numFmtId="0" fontId="2" fillId="0" borderId="12" xfId="0" applyFont="1" applyBorder="1" applyAlignment="1">
      <alignment horizontal="left"/>
    </xf>
    <xf numFmtId="0" fontId="2" fillId="0" borderId="5" xfId="2" applyFont="1" applyFill="1" applyBorder="1" applyAlignment="1" applyProtection="1">
      <alignment horizontal="center" vertical="center" textRotation="90"/>
    </xf>
    <xf numFmtId="0" fontId="2" fillId="0" borderId="4" xfId="0" applyFont="1" applyBorder="1" applyAlignment="1">
      <alignment horizontal="left"/>
    </xf>
    <xf numFmtId="0" fontId="0" fillId="0" borderId="0" xfId="0" applyFont="1" applyBorder="1" applyAlignment="1">
      <alignment horizont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1" fillId="0" borderId="0" xfId="1" applyFont="1" applyBorder="1" applyAlignment="1" applyProtection="1"/>
    <xf numFmtId="0" fontId="1" fillId="0" borderId="0" xfId="1" applyFont="1" applyBorder="1" applyAlignment="1" applyProtection="1">
      <alignment vertical="center"/>
    </xf>
    <xf numFmtId="0" fontId="2" fillId="0" borderId="0" xfId="0" applyFont="1"/>
    <xf numFmtId="0" fontId="2" fillId="0" borderId="0" xfId="1" applyFont="1" applyBorder="1" applyAlignment="1" applyProtection="1"/>
    <xf numFmtId="0" fontId="2" fillId="0" borderId="0" xfId="0" applyFont="1"/>
    <xf numFmtId="49" fontId="2" fillId="0" borderId="0" xfId="0" applyNumberFormat="1" applyFont="1" applyAlignment="1">
      <alignment horizontal="right"/>
    </xf>
    <xf numFmtId="0" fontId="2" fillId="0" borderId="1" xfId="0" applyFont="1" applyBorder="1"/>
    <xf numFmtId="0" fontId="2" fillId="0" borderId="2" xfId="0" applyFont="1" applyBorder="1"/>
    <xf numFmtId="49" fontId="2" fillId="0" borderId="2" xfId="0" applyNumberFormat="1" applyFont="1" applyBorder="1" applyAlignment="1">
      <alignment horizontal="right"/>
    </xf>
    <xf numFmtId="0" fontId="2" fillId="0" borderId="3" xfId="0" applyFont="1" applyBorder="1"/>
    <xf numFmtId="0" fontId="2" fillId="0" borderId="0" xfId="0" applyFont="1" applyBorder="1"/>
    <xf numFmtId="0" fontId="2" fillId="0" borderId="0" xfId="0" applyFont="1" applyBorder="1" applyAlignment="1">
      <alignment horizontal="center"/>
    </xf>
    <xf numFmtId="0" fontId="2" fillId="0" borderId="2" xfId="0" applyFont="1" applyBorder="1" applyAlignment="1">
      <alignment vertical="center"/>
    </xf>
    <xf numFmtId="49" fontId="2" fillId="0" borderId="2" xfId="2" applyNumberFormat="1" applyFont="1" applyFill="1" applyBorder="1" applyAlignment="1" applyProtection="1">
      <alignment horizontal="right"/>
    </xf>
    <xf numFmtId="0" fontId="2" fillId="0" borderId="6" xfId="0" applyFont="1" applyBorder="1"/>
    <xf numFmtId="0" fontId="2" fillId="0" borderId="7" xfId="0" applyFont="1" applyBorder="1" applyAlignment="1">
      <alignment vertical="center"/>
    </xf>
    <xf numFmtId="49" fontId="2" fillId="0" borderId="7" xfId="0" applyNumberFormat="1" applyFont="1" applyBorder="1" applyAlignment="1">
      <alignment horizontal="right"/>
    </xf>
    <xf numFmtId="0" fontId="2" fillId="0" borderId="7" xfId="0" applyFont="1" applyBorder="1"/>
    <xf numFmtId="49" fontId="2" fillId="0" borderId="0" xfId="0" applyNumberFormat="1" applyFont="1" applyBorder="1" applyAlignment="1">
      <alignment horizontal="right"/>
    </xf>
    <xf numFmtId="49" fontId="2" fillId="0" borderId="7" xfId="2" applyNumberFormat="1" applyFont="1" applyFill="1" applyBorder="1" applyAlignment="1" applyProtection="1">
      <alignment horizontal="right"/>
    </xf>
    <xf numFmtId="0" fontId="2" fillId="0" borderId="7" xfId="2" applyFont="1" applyFill="1" applyBorder="1" applyAlignment="1" applyProtection="1"/>
    <xf numFmtId="0" fontId="2" fillId="0" borderId="0" xfId="2" applyFont="1" applyFill="1" applyBorder="1" applyAlignment="1" applyProtection="1"/>
    <xf numFmtId="0" fontId="2" fillId="0" borderId="8" xfId="0" applyFont="1" applyBorder="1"/>
    <xf numFmtId="0" fontId="2" fillId="0" borderId="10" xfId="0" applyFont="1" applyBorder="1" applyAlignment="1">
      <alignment vertical="center"/>
    </xf>
    <xf numFmtId="49" fontId="2" fillId="0" borderId="10" xfId="0" applyNumberFormat="1" applyFont="1" applyBorder="1" applyAlignment="1">
      <alignment horizontal="right"/>
    </xf>
    <xf numFmtId="0" fontId="2" fillId="0" borderId="10" xfId="0" applyFont="1" applyBorder="1"/>
    <xf numFmtId="0" fontId="2" fillId="0" borderId="11" xfId="0" applyFont="1" applyBorder="1"/>
    <xf numFmtId="49" fontId="2" fillId="0" borderId="7" xfId="2" applyNumberFormat="1" applyFont="1" applyFill="1" applyBorder="1" applyAlignment="1" applyProtection="1">
      <alignment horizontal="right"/>
    </xf>
    <xf numFmtId="0" fontId="2" fillId="0" borderId="8" xfId="2" applyFont="1" applyFill="1" applyBorder="1" applyAlignment="1" applyProtection="1"/>
    <xf numFmtId="0" fontId="2" fillId="0" borderId="15" xfId="0" applyFont="1" applyBorder="1" applyAlignment="1">
      <alignment vertical="center"/>
    </xf>
    <xf numFmtId="49" fontId="2" fillId="0" borderId="15" xfId="0" applyNumberFormat="1" applyFont="1" applyBorder="1" applyAlignment="1">
      <alignment horizontal="right"/>
    </xf>
    <xf numFmtId="0" fontId="2" fillId="0" borderId="15" xfId="0" applyFont="1" applyBorder="1"/>
    <xf numFmtId="0" fontId="2" fillId="0" borderId="20" xfId="0" applyFont="1" applyBorder="1" applyAlignment="1">
      <alignment vertical="center"/>
    </xf>
    <xf numFmtId="49" fontId="2" fillId="0" borderId="20" xfId="2" applyNumberFormat="1" applyFont="1" applyFill="1" applyBorder="1" applyAlignment="1" applyProtection="1">
      <alignment horizontal="right"/>
    </xf>
    <xf numFmtId="49" fontId="2" fillId="0" borderId="20" xfId="0" applyNumberFormat="1" applyFont="1" applyBorder="1" applyAlignment="1">
      <alignment horizontal="right"/>
    </xf>
    <xf numFmtId="0" fontId="2" fillId="0" borderId="20" xfId="0" applyFont="1" applyBorder="1"/>
    <xf numFmtId="0" fontId="2" fillId="0" borderId="20" xfId="2" applyFont="1" applyFill="1" applyBorder="1" applyAlignment="1" applyProtection="1"/>
    <xf numFmtId="0" fontId="5" fillId="0" borderId="22" xfId="1" applyFont="1" applyBorder="1" applyAlignment="1" applyProtection="1">
      <alignment vertical="center"/>
    </xf>
    <xf numFmtId="0" fontId="2" fillId="0" borderId="23" xfId="0" applyFont="1" applyBorder="1"/>
    <xf numFmtId="0" fontId="2" fillId="0" borderId="0" xfId="0" applyFont="1" applyBorder="1" applyAlignment="1">
      <alignment horizontal="left"/>
    </xf>
    <xf numFmtId="0" fontId="2" fillId="0" borderId="24" xfId="0" applyFont="1" applyBorder="1" applyAlignment="1">
      <alignment horizontal="center"/>
    </xf>
    <xf numFmtId="0" fontId="2" fillId="0" borderId="24" xfId="0" applyFont="1" applyBorder="1" applyAlignment="1">
      <alignment horizontal="left"/>
    </xf>
    <xf numFmtId="0" fontId="2" fillId="0" borderId="15" xfId="2" applyFont="1" applyFill="1" applyBorder="1" applyAlignment="1" applyProtection="1"/>
    <xf numFmtId="0" fontId="2" fillId="0" borderId="26" xfId="0" applyFont="1" applyBorder="1"/>
    <xf numFmtId="0" fontId="0" fillId="0" borderId="0" xfId="0" applyAlignment="1">
      <alignment horizontal="right"/>
    </xf>
    <xf numFmtId="0" fontId="0" fillId="0" borderId="5" xfId="0" applyFont="1" applyBorder="1"/>
    <xf numFmtId="0" fontId="0" fillId="0" borderId="27" xfId="0" applyFont="1" applyBorder="1"/>
    <xf numFmtId="0" fontId="0" fillId="0" borderId="27" xfId="0" applyBorder="1" applyAlignment="1">
      <alignment horizontal="right"/>
    </xf>
    <xf numFmtId="0" fontId="0" fillId="0" borderId="28" xfId="0" applyFont="1" applyBorder="1"/>
    <xf numFmtId="0" fontId="2" fillId="0" borderId="2" xfId="0" applyFont="1" applyBorder="1" applyAlignment="1">
      <alignment horizontal="right"/>
    </xf>
    <xf numFmtId="0" fontId="7" fillId="0" borderId="0" xfId="0" applyFont="1"/>
    <xf numFmtId="0" fontId="0" fillId="0" borderId="0" xfId="0" applyAlignment="1">
      <alignment wrapText="1"/>
    </xf>
    <xf numFmtId="0" fontId="2" fillId="0" borderId="7" xfId="0" applyFont="1" applyBorder="1" applyAlignment="1">
      <alignment horizontal="right"/>
    </xf>
    <xf numFmtId="165" fontId="2" fillId="0" borderId="7" xfId="2" applyNumberFormat="1" applyFont="1" applyFill="1" applyBorder="1" applyAlignment="1" applyProtection="1">
      <alignment horizontal="right"/>
    </xf>
    <xf numFmtId="0" fontId="2" fillId="0" borderId="7" xfId="2" applyFont="1" applyFill="1" applyBorder="1" applyAlignment="1" applyProtection="1">
      <alignment horizontal="right"/>
    </xf>
    <xf numFmtId="0" fontId="2" fillId="0" borderId="10" xfId="0" applyFont="1" applyBorder="1" applyAlignment="1">
      <alignment horizontal="right"/>
    </xf>
    <xf numFmtId="0" fontId="6" fillId="0" borderId="2" xfId="0" applyFont="1" applyBorder="1" applyAlignment="1">
      <alignment vertical="center"/>
    </xf>
    <xf numFmtId="0" fontId="0" fillId="0" borderId="2" xfId="0" applyBorder="1"/>
    <xf numFmtId="0" fontId="2" fillId="0" borderId="2" xfId="1" applyFont="1" applyBorder="1" applyAlignment="1" applyProtection="1"/>
    <xf numFmtId="0" fontId="0" fillId="0" borderId="3" xfId="0" applyBorder="1"/>
    <xf numFmtId="0" fontId="6" fillId="0" borderId="7" xfId="0" applyFont="1" applyBorder="1" applyAlignment="1">
      <alignment vertical="center"/>
    </xf>
    <xf numFmtId="0" fontId="0" fillId="0" borderId="7" xfId="0" applyBorder="1"/>
    <xf numFmtId="0" fontId="0" fillId="0" borderId="8" xfId="0" applyBorder="1"/>
    <xf numFmtId="0" fontId="6" fillId="0" borderId="10" xfId="0" applyFont="1" applyBorder="1" applyAlignment="1">
      <alignment vertical="center"/>
    </xf>
    <xf numFmtId="0" fontId="0" fillId="0" borderId="10" xfId="0" applyBorder="1"/>
    <xf numFmtId="0" fontId="0" fillId="0" borderId="11" xfId="0" applyBorder="1"/>
    <xf numFmtId="0" fontId="0" fillId="0" borderId="2" xfId="0" applyBorder="1"/>
    <xf numFmtId="0" fontId="0" fillId="0" borderId="1" xfId="0" applyFont="1" applyBorder="1"/>
    <xf numFmtId="0" fontId="0" fillId="0" borderId="2" xfId="0" applyFont="1" applyBorder="1" applyAlignment="1">
      <alignment horizontal="right"/>
    </xf>
    <xf numFmtId="0" fontId="1" fillId="0" borderId="2" xfId="1" applyFont="1" applyBorder="1" applyAlignment="1" applyProtection="1"/>
    <xf numFmtId="0" fontId="0" fillId="0" borderId="7" xfId="0" applyFont="1" applyBorder="1" applyAlignment="1">
      <alignment horizontal="right"/>
    </xf>
    <xf numFmtId="0" fontId="0" fillId="0" borderId="10" xfId="0" applyBorder="1" applyAlignment="1">
      <alignment horizontal="right"/>
    </xf>
    <xf numFmtId="0" fontId="0" fillId="0" borderId="7" xfId="0" applyFont="1" applyBorder="1" applyAlignment="1">
      <alignment horizontal="right" wrapText="1"/>
    </xf>
    <xf numFmtId="0" fontId="0" fillId="0" borderId="7" xfId="0" applyFont="1" applyBorder="1" applyAlignment="1">
      <alignment wrapText="1"/>
    </xf>
    <xf numFmtId="49" fontId="0" fillId="0" borderId="7" xfId="0" applyNumberFormat="1" applyFont="1" applyBorder="1" applyAlignment="1">
      <alignment horizontal="right"/>
    </xf>
    <xf numFmtId="0" fontId="6" fillId="0" borderId="20" xfId="0" applyFont="1" applyBorder="1" applyAlignment="1">
      <alignment vertical="center"/>
    </xf>
    <xf numFmtId="0" fontId="0" fillId="0" borderId="20" xfId="0" applyFont="1" applyBorder="1" applyAlignment="1">
      <alignment horizontal="right"/>
    </xf>
    <xf numFmtId="0" fontId="0" fillId="0" borderId="20" xfId="0" applyFont="1" applyBorder="1"/>
    <xf numFmtId="0" fontId="0" fillId="0" borderId="14" xfId="0" applyBorder="1"/>
    <xf numFmtId="1" fontId="0" fillId="0" borderId="7" xfId="0" applyNumberFormat="1" applyBorder="1" applyAlignment="1">
      <alignment horizontal="right"/>
    </xf>
    <xf numFmtId="0" fontId="0" fillId="0" borderId="31" xfId="0" applyBorder="1"/>
    <xf numFmtId="49" fontId="2" fillId="0" borderId="0" xfId="0" applyNumberFormat="1" applyFont="1"/>
    <xf numFmtId="0" fontId="2" fillId="0" borderId="5" xfId="0" applyFont="1" applyBorder="1"/>
    <xf numFmtId="0" fontId="2" fillId="0" borderId="27" xfId="0" applyFont="1" applyBorder="1"/>
    <xf numFmtId="49" fontId="2" fillId="0" borderId="27" xfId="0" applyNumberFormat="1" applyFont="1" applyBorder="1" applyAlignment="1">
      <alignment horizontal="right"/>
    </xf>
    <xf numFmtId="0" fontId="2" fillId="0" borderId="28" xfId="0" applyFont="1" applyBorder="1"/>
    <xf numFmtId="0" fontId="2" fillId="0" borderId="2" xfId="0" applyFont="1" applyBorder="1" applyAlignment="1">
      <alignment horizontal="right"/>
    </xf>
    <xf numFmtId="0" fontId="2" fillId="0" borderId="7" xfId="0" applyFont="1" applyBorder="1" applyAlignment="1">
      <alignment horizontal="right" vertical="center"/>
    </xf>
    <xf numFmtId="49" fontId="2" fillId="0" borderId="7" xfId="0" applyNumberFormat="1" applyFont="1" applyBorder="1" applyAlignment="1">
      <alignment horizontal="right" vertical="center"/>
    </xf>
    <xf numFmtId="0" fontId="2" fillId="0" borderId="0" xfId="0" applyFont="1" applyAlignment="1">
      <alignment vertical="top"/>
    </xf>
    <xf numFmtId="1" fontId="2" fillId="0" borderId="7" xfId="0" applyNumberFormat="1" applyFont="1" applyBorder="1" applyAlignment="1">
      <alignment horizontal="right"/>
    </xf>
    <xf numFmtId="49" fontId="2" fillId="0" borderId="15" xfId="2" applyNumberFormat="1" applyFont="1" applyFill="1" applyBorder="1" applyAlignment="1" applyProtection="1">
      <alignment horizontal="right"/>
    </xf>
    <xf numFmtId="0" fontId="2" fillId="0" borderId="25" xfId="0" applyFont="1" applyBorder="1"/>
    <xf numFmtId="0" fontId="2" fillId="0" borderId="15" xfId="0" applyFont="1" applyBorder="1" applyAlignment="1">
      <alignment horizontal="right"/>
    </xf>
    <xf numFmtId="166" fontId="2" fillId="0" borderId="7" xfId="0" applyNumberFormat="1" applyFont="1" applyBorder="1" applyAlignment="1">
      <alignment horizontal="right"/>
    </xf>
    <xf numFmtId="49" fontId="2" fillId="0" borderId="2" xfId="2" applyNumberFormat="1" applyFont="1" applyFill="1" applyBorder="1" applyAlignment="1" applyProtection="1">
      <alignment horizontal="right"/>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2" xfId="2" applyFont="1" applyFill="1" applyBorder="1" applyAlignment="1" applyProtection="1">
      <alignment horizontal="center" vertical="center" textRotation="90" wrapText="1"/>
    </xf>
    <xf numFmtId="0" fontId="2" fillId="0" borderId="29" xfId="2" applyFont="1" applyFill="1" applyBorder="1" applyAlignment="1" applyProtection="1">
      <alignment horizontal="center" vertical="center" textRotation="90" wrapText="1"/>
    </xf>
    <xf numFmtId="0" fontId="4" fillId="0" borderId="3" xfId="0" applyFont="1" applyFill="1" applyBorder="1"/>
    <xf numFmtId="0" fontId="4" fillId="0" borderId="8" xfId="0" applyFont="1" applyFill="1" applyBorder="1"/>
    <xf numFmtId="0" fontId="2" fillId="0" borderId="8" xfId="0" applyFont="1" applyFill="1" applyBorder="1"/>
    <xf numFmtId="0" fontId="4" fillId="0" borderId="9" xfId="0" applyFont="1" applyFill="1" applyBorder="1"/>
    <xf numFmtId="0" fontId="4" fillId="0" borderId="8" xfId="2" applyFont="1" applyFill="1" applyBorder="1" applyAlignment="1" applyProtection="1"/>
    <xf numFmtId="0" fontId="4" fillId="0" borderId="17" xfId="2" applyFont="1" applyFill="1" applyBorder="1" applyAlignment="1" applyProtection="1"/>
    <xf numFmtId="0" fontId="4" fillId="0" borderId="11" xfId="0" applyFont="1" applyFill="1" applyBorder="1"/>
    <xf numFmtId="0" fontId="4" fillId="0" borderId="3" xfId="0" applyFont="1" applyFill="1" applyBorder="1" applyAlignment="1">
      <alignment horizontal="center"/>
    </xf>
    <xf numFmtId="0" fontId="4" fillId="0" borderId="14"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xf numFmtId="0" fontId="4" fillId="0" borderId="18" xfId="0" applyFont="1" applyFill="1" applyBorder="1"/>
    <xf numFmtId="0" fontId="4" fillId="0" borderId="0" xfId="0" applyFont="1" applyFill="1"/>
    <xf numFmtId="0" fontId="4" fillId="0" borderId="3" xfId="0" applyFont="1" applyFill="1" applyBorder="1" applyAlignment="1">
      <alignment horizontal="left"/>
    </xf>
    <xf numFmtId="0" fontId="4" fillId="0" borderId="25" xfId="0" applyFont="1" applyFill="1" applyBorder="1"/>
    <xf numFmtId="0" fontId="2" fillId="0" borderId="7" xfId="0" applyFont="1" applyFill="1" applyBorder="1"/>
    <xf numFmtId="0" fontId="2" fillId="0" borderId="20" xfId="0" applyFont="1" applyFill="1" applyBorder="1"/>
    <xf numFmtId="0" fontId="0" fillId="0" borderId="28" xfId="0" applyFont="1" applyFill="1" applyBorder="1"/>
    <xf numFmtId="0" fontId="2" fillId="0" borderId="3" xfId="0" applyFont="1" applyFill="1" applyBorder="1"/>
    <xf numFmtId="0" fontId="2" fillId="0" borderId="11" xfId="0" applyFont="1" applyFill="1" applyBorder="1"/>
    <xf numFmtId="0" fontId="0" fillId="0" borderId="0" xfId="0" applyFill="1"/>
    <xf numFmtId="0" fontId="2" fillId="0" borderId="8" xfId="0" applyFont="1" applyFill="1" applyBorder="1" applyAlignment="1">
      <alignment vertical="center" wrapText="1"/>
    </xf>
    <xf numFmtId="0" fontId="2" fillId="0" borderId="2" xfId="0" applyFont="1" applyFill="1" applyBorder="1"/>
  </cellXfs>
  <cellStyles count="3">
    <cellStyle name="Explanatory Text" xfId="2" builtinId="53" customBuiltin="1"/>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6100"/>
      <rgbColor rgb="FF000080"/>
      <rgbColor rgb="FF9C65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lobalsolaratlas.info/" TargetMode="External"/><Relationship Id="rId13" Type="http://schemas.openxmlformats.org/officeDocument/2006/relationships/hyperlink" Target="https://www.ewi.research-scenarios.de/cms/wp-content/uploads/2017/11/ewi_ERS_Energy_market_2030_2050_web.pdf" TargetMode="External"/><Relationship Id="rId18" Type="http://schemas.openxmlformats.org/officeDocument/2006/relationships/hyperlink" Target="https://www.agcs.allianz.com/assets/Global%20offices%20assets/Germany/Expert%20Days%202017/Pr&#228;sentationen/15_AGCS_Expert_Days_2017_Energy%20Storage_Andreas_Hauer.pdf" TargetMode="External"/><Relationship Id="rId3" Type="http://schemas.openxmlformats.org/officeDocument/2006/relationships/hyperlink" Target="https://www.oxfordenergy.org/wpcms/wp-content/uploads/2018/05/Decarbonisation-of-heat-in-Europe-implications-for-natural-gas-demand-NG130.pdf" TargetMode="External"/><Relationship Id="rId21" Type="http://schemas.openxmlformats.org/officeDocument/2006/relationships/hyperlink" Target="http://publications.jrc.ec.europa.eu/repository/bitstream/JRC109006/kjna28859enn.pdf" TargetMode="External"/><Relationship Id="rId7" Type="http://schemas.openxmlformats.org/officeDocument/2006/relationships/hyperlink" Target="http://solarheateurope.eu/wp-content/uploads/2017/06/Solar-district-heating.pdf" TargetMode="External"/><Relationship Id="rId12" Type="http://schemas.openxmlformats.org/officeDocument/2006/relationships/hyperlink" Target="https://ens.dk/en/our-services/projections-and-models/technology-data/technology-data-individual-heating-plants" TargetMode="External"/><Relationship Id="rId17" Type="http://schemas.openxmlformats.org/officeDocument/2006/relationships/hyperlink" Target="http://apvi.org.au/solar-research-conference/wp-content/uploads/2015/04/6-R-Jacob_peer_reviewed.pdf" TargetMode="External"/><Relationship Id="rId2" Type="http://schemas.openxmlformats.org/officeDocument/2006/relationships/hyperlink" Target="https://www.northerngasnetworks.co.uk/wp-content/uploads/2017/04/H21-Report-Interactive-PDF-July-2016.compressed.pdf" TargetMode="External"/><Relationship Id="rId16" Type="http://schemas.openxmlformats.org/officeDocument/2006/relationships/hyperlink" Target="https://www.climatexchange.org.uk/media/1393/thermal_energy_storage_in_scotland.pdf" TargetMode="External"/><Relationship Id="rId20" Type="http://schemas.openxmlformats.org/officeDocument/2006/relationships/hyperlink" Target="https://ens.dk/sites/ens.dk/files/Analyser/technology_data_catalogue_for_energy_storage_-_nov_2018.pdf" TargetMode="External"/><Relationship Id="rId1" Type="http://schemas.openxmlformats.org/officeDocument/2006/relationships/hyperlink" Target="https://ec.europa.eu/energy/sites/ener/files/documents/mapping-hc-final_report-wp2.pdf" TargetMode="External"/><Relationship Id="rId6" Type="http://schemas.openxmlformats.org/officeDocument/2006/relationships/hyperlink" Target="https://ens.dk/sites/ens.dk/files/Analyser/technology_data_catalogue_for_individual_heating_installations_-_upd._march_2018.pdf" TargetMode="External"/><Relationship Id="rId11" Type="http://schemas.openxmlformats.org/officeDocument/2006/relationships/hyperlink" Target="https://ens.dk/en/our-services/projections-and-models/technology-data/technology-data-generation-electricity-and" TargetMode="External"/><Relationship Id="rId24" Type="http://schemas.openxmlformats.org/officeDocument/2006/relationships/hyperlink" Target="https://www.icef-forum.org/pdf2018/roadmap/Energy_Storage_Roadmap_ICEF2017.pdf" TargetMode="External"/><Relationship Id="rId5" Type="http://schemas.openxmlformats.org/officeDocument/2006/relationships/hyperlink" Target="http://www.estif.org/fileadmin/estif/content/publications/downloads/UNEP_2015/factsheet_single_family_houses_v05.pdf" TargetMode="External"/><Relationship Id="rId15" Type="http://schemas.openxmlformats.org/officeDocument/2006/relationships/hyperlink" Target="https://ens.dk/sites/ens.dk/files/Analyser/technologydata_for_energy_plants_-_may_2012_ver_sep2018.pdf" TargetMode="External"/><Relationship Id="rId23" Type="http://schemas.openxmlformats.org/officeDocument/2006/relationships/hyperlink" Target="https://www.stage-ste.eu/documents/TES%201%20IRENA-ETSAP%20Tech%20Brief%20E17%20Thermal%20Energy%20Storage.pdf" TargetMode="External"/><Relationship Id="rId10" Type="http://schemas.openxmlformats.org/officeDocument/2006/relationships/hyperlink" Target="http://www.ep.liu.se/ecp/057/vol14/002/ecp57vol14_002.pdf" TargetMode="External"/><Relationship Id="rId19" Type="http://schemas.openxmlformats.org/officeDocument/2006/relationships/hyperlink" Target="http://publications.jrc.ec.europa.eu/repository/bitstream/JRC109034/kjna28861enn.pdf" TargetMode="External"/><Relationship Id="rId4" Type="http://schemas.openxmlformats.org/officeDocument/2006/relationships/hyperlink" Target="http://data.jrc.ec.europa.eu/dataset/jrc-etri-techno-economics-smaller-heating-cooling-technologies-2017/resource/11623535-e775-4591-820f-e1dd8a86ea6a" TargetMode="External"/><Relationship Id="rId9" Type="http://schemas.openxmlformats.org/officeDocument/2006/relationships/hyperlink" Target="https://www.iea-shc.org/Data/Sites/1/documents/statistics/Technical_Note-New_Solar_Thermal_Statistics_Conversion.pdf" TargetMode="External"/><Relationship Id="rId14" Type="http://schemas.openxmlformats.org/officeDocument/2006/relationships/hyperlink" Target="https://setis.ec.europa.eu/system/files/ETRI_2014.pdf" TargetMode="External"/><Relationship Id="rId22" Type="http://schemas.openxmlformats.org/officeDocument/2006/relationships/hyperlink" Target="https://eera-es.eu/wp-content/uploads/2018/08/JPES-SP3-Technology-Factsheets-Brochure.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setis.ec.europa.eu/system/files/ETRI_2014.pdf" TargetMode="External"/><Relationship Id="rId1" Type="http://schemas.openxmlformats.org/officeDocument/2006/relationships/hyperlink" Target="https://ens.dk/en/our-services/projections-and-models/technology-data/technology-data-individual-heating-pla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zoomScale="85" zoomScaleNormal="85" workbookViewId="0">
      <selection activeCell="B34" sqref="B34"/>
    </sheetView>
  </sheetViews>
  <sheetFormatPr defaultRowHeight="14.4" x14ac:dyDescent="0.3"/>
  <cols>
    <col min="1" max="1" width="7.21875" customWidth="1"/>
    <col min="2" max="2" width="163.88671875" customWidth="1"/>
    <col min="3" max="3" width="119" customWidth="1"/>
    <col min="4" max="1025" width="8.5546875" customWidth="1"/>
  </cols>
  <sheetData>
    <row r="1" spans="1:2" x14ac:dyDescent="0.3">
      <c r="A1" s="13" t="s">
        <v>0</v>
      </c>
      <c r="B1" s="13"/>
    </row>
    <row r="2" spans="1:2" x14ac:dyDescent="0.3">
      <c r="A2" t="s">
        <v>1</v>
      </c>
      <c r="B2" s="16" t="s">
        <v>2</v>
      </c>
    </row>
    <row r="3" spans="1:2" x14ac:dyDescent="0.3">
      <c r="A3" t="s">
        <v>3</v>
      </c>
      <c r="B3" s="16" t="s">
        <v>4</v>
      </c>
    </row>
    <row r="4" spans="1:2" x14ac:dyDescent="0.3">
      <c r="A4" t="s">
        <v>5</v>
      </c>
      <c r="B4" s="16" t="s">
        <v>6</v>
      </c>
    </row>
    <row r="5" spans="1:2" x14ac:dyDescent="0.3">
      <c r="A5" t="s">
        <v>7</v>
      </c>
      <c r="B5" s="16" t="s">
        <v>8</v>
      </c>
    </row>
    <row r="6" spans="1:2" x14ac:dyDescent="0.3">
      <c r="A6" t="s">
        <v>9</v>
      </c>
      <c r="B6" s="16" t="s">
        <v>10</v>
      </c>
    </row>
    <row r="7" spans="1:2" x14ac:dyDescent="0.3">
      <c r="A7" t="s">
        <v>11</v>
      </c>
      <c r="B7" s="17" t="s">
        <v>12</v>
      </c>
    </row>
    <row r="8" spans="1:2" x14ac:dyDescent="0.3">
      <c r="A8" t="s">
        <v>13</v>
      </c>
      <c r="B8" s="16" t="s">
        <v>14</v>
      </c>
    </row>
    <row r="9" spans="1:2" x14ac:dyDescent="0.3">
      <c r="A9" t="s">
        <v>15</v>
      </c>
      <c r="B9" s="16" t="s">
        <v>16</v>
      </c>
    </row>
    <row r="10" spans="1:2" x14ac:dyDescent="0.3">
      <c r="A10" t="s">
        <v>17</v>
      </c>
      <c r="B10" s="16" t="s">
        <v>18</v>
      </c>
    </row>
    <row r="11" spans="1:2" x14ac:dyDescent="0.3">
      <c r="A11" t="s">
        <v>19</v>
      </c>
      <c r="B11" s="16" t="s">
        <v>20</v>
      </c>
    </row>
    <row r="12" spans="1:2" x14ac:dyDescent="0.3">
      <c r="A12" t="s">
        <v>21</v>
      </c>
      <c r="B12" s="16" t="s">
        <v>22</v>
      </c>
    </row>
    <row r="13" spans="1:2" x14ac:dyDescent="0.3">
      <c r="A13" t="s">
        <v>23</v>
      </c>
      <c r="B13" s="16" t="s">
        <v>24</v>
      </c>
    </row>
    <row r="14" spans="1:2" x14ac:dyDescent="0.3">
      <c r="A14" t="s">
        <v>25</v>
      </c>
      <c r="B14" s="16" t="s">
        <v>26</v>
      </c>
    </row>
    <row r="15" spans="1:2" x14ac:dyDescent="0.3">
      <c r="A15" t="s">
        <v>27</v>
      </c>
      <c r="B15" s="16" t="s">
        <v>28</v>
      </c>
    </row>
    <row r="16" spans="1:2" x14ac:dyDescent="0.3">
      <c r="A16" t="s">
        <v>29</v>
      </c>
      <c r="B16" s="16" t="s">
        <v>30</v>
      </c>
    </row>
    <row r="17" spans="1:2" x14ac:dyDescent="0.3">
      <c r="A17" t="s">
        <v>31</v>
      </c>
      <c r="B17" s="16" t="s">
        <v>32</v>
      </c>
    </row>
    <row r="18" spans="1:2" x14ac:dyDescent="0.3">
      <c r="A18" t="s">
        <v>33</v>
      </c>
      <c r="B18" s="16" t="s">
        <v>34</v>
      </c>
    </row>
    <row r="19" spans="1:2" x14ac:dyDescent="0.3">
      <c r="A19" t="s">
        <v>35</v>
      </c>
      <c r="B19" s="16" t="s">
        <v>36</v>
      </c>
    </row>
    <row r="20" spans="1:2" x14ac:dyDescent="0.3">
      <c r="A20" t="s">
        <v>37</v>
      </c>
      <c r="B20" s="16" t="s">
        <v>38</v>
      </c>
    </row>
    <row r="21" spans="1:2" x14ac:dyDescent="0.3">
      <c r="A21" t="s">
        <v>39</v>
      </c>
      <c r="B21" s="16" t="s">
        <v>40</v>
      </c>
    </row>
    <row r="22" spans="1:2" x14ac:dyDescent="0.3">
      <c r="A22" t="s">
        <v>41</v>
      </c>
      <c r="B22" s="16" t="s">
        <v>42</v>
      </c>
    </row>
    <row r="23" spans="1:2" x14ac:dyDescent="0.3">
      <c r="A23" t="s">
        <v>43</v>
      </c>
      <c r="B23" s="16" t="s">
        <v>44</v>
      </c>
    </row>
    <row r="24" spans="1:2" x14ac:dyDescent="0.3">
      <c r="A24" t="s">
        <v>45</v>
      </c>
      <c r="B24" s="16" t="s">
        <v>46</v>
      </c>
    </row>
    <row r="25" spans="1:2" x14ac:dyDescent="0.3">
      <c r="A25" t="s">
        <v>47</v>
      </c>
      <c r="B25" s="16" t="s">
        <v>48</v>
      </c>
    </row>
    <row r="26" spans="1:2" x14ac:dyDescent="0.3">
      <c r="B26" s="16"/>
    </row>
    <row r="27" spans="1:2" x14ac:dyDescent="0.3">
      <c r="A27" s="18" t="s">
        <v>49</v>
      </c>
      <c r="B27" s="19" t="s">
        <v>50</v>
      </c>
    </row>
    <row r="28" spans="1:2" x14ac:dyDescent="0.3">
      <c r="A28" s="18" t="s">
        <v>51</v>
      </c>
      <c r="B28" s="19" t="s">
        <v>52</v>
      </c>
    </row>
    <row r="29" spans="1:2" x14ac:dyDescent="0.3">
      <c r="A29" s="18" t="s">
        <v>53</v>
      </c>
      <c r="B29" s="19" t="s">
        <v>54</v>
      </c>
    </row>
  </sheetData>
  <mergeCells count="1">
    <mergeCell ref="A1:B1"/>
  </mergeCells>
  <hyperlinks>
    <hyperlink ref="B2" r:id="rId1" xr:uid="{00000000-0004-0000-0000-000000000000}"/>
    <hyperlink ref="B3" r:id="rId2" xr:uid="{00000000-0004-0000-0000-000001000000}"/>
    <hyperlink ref="B4" r:id="rId3" xr:uid="{00000000-0004-0000-0000-000002000000}"/>
    <hyperlink ref="B5" r:id="rId4" xr:uid="{00000000-0004-0000-0000-000003000000}"/>
    <hyperlink ref="B6" r:id="rId5" xr:uid="{00000000-0004-0000-0000-000004000000}"/>
    <hyperlink ref="B7" r:id="rId6" xr:uid="{00000000-0004-0000-0000-000005000000}"/>
    <hyperlink ref="B8" r:id="rId7" xr:uid="{00000000-0004-0000-0000-000006000000}"/>
    <hyperlink ref="B9" r:id="rId8" xr:uid="{00000000-0004-0000-0000-000007000000}"/>
    <hyperlink ref="B10" r:id="rId9" xr:uid="{00000000-0004-0000-0000-000008000000}"/>
    <hyperlink ref="B11" r:id="rId10" xr:uid="{00000000-0004-0000-0000-000009000000}"/>
    <hyperlink ref="B12" r:id="rId11" xr:uid="{00000000-0004-0000-0000-00000A000000}"/>
    <hyperlink ref="B13" r:id="rId12" xr:uid="{00000000-0004-0000-0000-00000B000000}"/>
    <hyperlink ref="B14" r:id="rId13" xr:uid="{00000000-0004-0000-0000-00000C000000}"/>
    <hyperlink ref="B15" r:id="rId14" xr:uid="{00000000-0004-0000-0000-00000D000000}"/>
    <hyperlink ref="B16" r:id="rId15" xr:uid="{00000000-0004-0000-0000-00000E000000}"/>
    <hyperlink ref="B17" r:id="rId16" xr:uid="{00000000-0004-0000-0000-00000F000000}"/>
    <hyperlink ref="B18" r:id="rId17" xr:uid="{00000000-0004-0000-0000-000010000000}"/>
    <hyperlink ref="B19" r:id="rId18" xr:uid="{00000000-0004-0000-0000-000011000000}"/>
    <hyperlink ref="B20" r:id="rId19" xr:uid="{00000000-0004-0000-0000-000012000000}"/>
    <hyperlink ref="B21" r:id="rId20" xr:uid="{00000000-0004-0000-0000-000013000000}"/>
    <hyperlink ref="B22" r:id="rId21" xr:uid="{00000000-0004-0000-0000-000014000000}"/>
    <hyperlink ref="B23" r:id="rId22" xr:uid="{00000000-0004-0000-0000-000015000000}"/>
    <hyperlink ref="B24" r:id="rId23" xr:uid="{00000000-0004-0000-0000-000016000000}"/>
    <hyperlink ref="B25" r:id="rId24" xr:uid="{00000000-0004-0000-0000-000017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25"/>
  <sheetViews>
    <sheetView topLeftCell="A45" zoomScale="85" zoomScaleNormal="85" workbookViewId="0">
      <selection activeCell="A54" sqref="A54:G54"/>
    </sheetView>
  </sheetViews>
  <sheetFormatPr defaultRowHeight="14.4" x14ac:dyDescent="0.3"/>
  <cols>
    <col min="1" max="1" width="16" style="20" customWidth="1"/>
    <col min="2" max="2" width="51.88671875" style="20" customWidth="1"/>
    <col min="3" max="3" width="13.5546875" style="21" customWidth="1"/>
    <col min="4" max="5" width="8.6640625" style="21" customWidth="1"/>
    <col min="6" max="6" width="10.109375" style="20" customWidth="1"/>
    <col min="7" max="7" width="255.77734375" style="129" customWidth="1"/>
    <col min="8" max="8" width="7.109375" style="20" customWidth="1"/>
    <col min="9" max="9" width="6.5546875" style="20" customWidth="1"/>
    <col min="10" max="1025" width="8.88671875" style="20" customWidth="1"/>
  </cols>
  <sheetData>
    <row r="1" spans="1:9" x14ac:dyDescent="0.3">
      <c r="A1" s="22" t="s">
        <v>55</v>
      </c>
      <c r="B1" s="23" t="s">
        <v>56</v>
      </c>
      <c r="C1" s="24">
        <v>2015</v>
      </c>
      <c r="D1" s="24">
        <v>2030</v>
      </c>
      <c r="E1" s="24">
        <v>2050</v>
      </c>
      <c r="F1" s="23" t="s">
        <v>0</v>
      </c>
      <c r="G1" s="117" t="s">
        <v>57</v>
      </c>
      <c r="H1" s="26"/>
      <c r="I1" s="20" t="s">
        <v>58</v>
      </c>
    </row>
    <row r="2" spans="1:9" x14ac:dyDescent="0.3">
      <c r="A2" s="12" t="s">
        <v>59</v>
      </c>
      <c r="B2" s="12"/>
      <c r="C2" s="12"/>
      <c r="D2" s="12"/>
      <c r="E2" s="12"/>
      <c r="F2" s="12"/>
      <c r="G2" s="12"/>
      <c r="H2" s="27"/>
      <c r="I2" s="20" t="s">
        <v>58</v>
      </c>
    </row>
    <row r="3" spans="1:9" x14ac:dyDescent="0.3">
      <c r="A3" s="11" t="s">
        <v>60</v>
      </c>
      <c r="B3" s="28" t="s">
        <v>61</v>
      </c>
      <c r="C3" s="29">
        <v>96</v>
      </c>
      <c r="D3" s="24">
        <v>98</v>
      </c>
      <c r="E3" s="24">
        <v>99</v>
      </c>
      <c r="F3" s="30" t="s">
        <v>1</v>
      </c>
      <c r="G3" s="117" t="s">
        <v>272</v>
      </c>
      <c r="H3" s="26"/>
      <c r="I3" s="20" t="s">
        <v>58</v>
      </c>
    </row>
    <row r="4" spans="1:9" x14ac:dyDescent="0.3">
      <c r="A4" s="11"/>
      <c r="B4" s="31" t="s">
        <v>62</v>
      </c>
      <c r="C4" s="32" t="s">
        <v>63</v>
      </c>
      <c r="D4" s="32" t="s">
        <v>63</v>
      </c>
      <c r="E4" s="32" t="s">
        <v>63</v>
      </c>
      <c r="F4" s="33" t="s">
        <v>1</v>
      </c>
      <c r="G4" s="118" t="s">
        <v>276</v>
      </c>
      <c r="H4" s="26"/>
      <c r="I4" s="20" t="s">
        <v>58</v>
      </c>
    </row>
    <row r="5" spans="1:9" x14ac:dyDescent="0.3">
      <c r="A5" s="11"/>
      <c r="B5" s="31" t="s">
        <v>64</v>
      </c>
      <c r="C5" s="32" t="s">
        <v>65</v>
      </c>
      <c r="D5" s="32" t="s">
        <v>65</v>
      </c>
      <c r="E5" s="32" t="s">
        <v>65</v>
      </c>
      <c r="F5" s="33" t="s">
        <v>1</v>
      </c>
      <c r="G5" s="118" t="s">
        <v>273</v>
      </c>
      <c r="H5" s="26"/>
      <c r="I5" s="20" t="s">
        <v>58</v>
      </c>
    </row>
    <row r="6" spans="1:9" x14ac:dyDescent="0.3">
      <c r="A6" s="11"/>
      <c r="B6" s="31" t="s">
        <v>66</v>
      </c>
      <c r="C6" s="34" t="s">
        <v>51</v>
      </c>
      <c r="D6" s="32" t="s">
        <v>51</v>
      </c>
      <c r="E6" s="32" t="s">
        <v>51</v>
      </c>
      <c r="F6" s="33"/>
      <c r="G6" s="120"/>
      <c r="H6" s="26"/>
      <c r="I6" s="20" t="s">
        <v>58</v>
      </c>
    </row>
    <row r="7" spans="1:9" x14ac:dyDescent="0.3">
      <c r="A7" s="11"/>
      <c r="B7" s="31" t="s">
        <v>67</v>
      </c>
      <c r="C7" s="35" t="s">
        <v>68</v>
      </c>
      <c r="D7" s="35" t="s">
        <v>51</v>
      </c>
      <c r="E7" s="35" t="s">
        <v>51</v>
      </c>
      <c r="F7" s="36"/>
      <c r="G7" s="121"/>
      <c r="H7" s="37"/>
      <c r="I7" s="20" t="s">
        <v>58</v>
      </c>
    </row>
    <row r="8" spans="1:9" x14ac:dyDescent="0.3">
      <c r="A8" s="11"/>
      <c r="B8" s="31" t="s">
        <v>69</v>
      </c>
      <c r="C8" s="32" t="s">
        <v>53</v>
      </c>
      <c r="D8" s="32" t="s">
        <v>53</v>
      </c>
      <c r="E8" s="32" t="s">
        <v>53</v>
      </c>
      <c r="F8" s="33"/>
      <c r="G8" s="118"/>
      <c r="H8" s="26"/>
      <c r="I8" s="20" t="s">
        <v>58</v>
      </c>
    </row>
    <row r="9" spans="1:9" x14ac:dyDescent="0.3">
      <c r="A9" s="11"/>
      <c r="B9" s="31" t="s">
        <v>70</v>
      </c>
      <c r="C9" s="32" t="s">
        <v>53</v>
      </c>
      <c r="D9" s="32" t="s">
        <v>53</v>
      </c>
      <c r="E9" s="32" t="s">
        <v>53</v>
      </c>
      <c r="F9" s="33"/>
      <c r="G9" s="118"/>
      <c r="H9" s="26"/>
      <c r="I9" s="20" t="s">
        <v>58</v>
      </c>
    </row>
    <row r="10" spans="1:9" x14ac:dyDescent="0.3">
      <c r="A10" s="11"/>
      <c r="B10" s="31" t="s">
        <v>71</v>
      </c>
      <c r="C10" s="32" t="s">
        <v>53</v>
      </c>
      <c r="D10" s="32" t="s">
        <v>53</v>
      </c>
      <c r="E10" s="32" t="s">
        <v>53</v>
      </c>
      <c r="F10" s="33"/>
      <c r="G10" s="118"/>
      <c r="H10" s="26"/>
      <c r="I10" s="20" t="s">
        <v>58</v>
      </c>
    </row>
    <row r="11" spans="1:9" x14ac:dyDescent="0.3">
      <c r="A11" s="11"/>
      <c r="B11" s="31" t="s">
        <v>72</v>
      </c>
      <c r="C11" s="32" t="s">
        <v>73</v>
      </c>
      <c r="D11" s="32" t="s">
        <v>73</v>
      </c>
      <c r="E11" s="32" t="s">
        <v>73</v>
      </c>
      <c r="F11" s="33" t="s">
        <v>74</v>
      </c>
      <c r="G11" s="118"/>
      <c r="H11" s="26"/>
      <c r="I11" s="20" t="s">
        <v>58</v>
      </c>
    </row>
    <row r="12" spans="1:9" x14ac:dyDescent="0.3">
      <c r="A12" s="11"/>
      <c r="B12" s="39" t="s">
        <v>75</v>
      </c>
      <c r="C12" s="40">
        <v>30</v>
      </c>
      <c r="D12" s="40">
        <v>30</v>
      </c>
      <c r="E12" s="40">
        <v>30</v>
      </c>
      <c r="F12" s="41" t="s">
        <v>1</v>
      </c>
      <c r="G12" s="123"/>
      <c r="H12" s="26"/>
      <c r="I12" s="20" t="s">
        <v>58</v>
      </c>
    </row>
    <row r="13" spans="1:9" x14ac:dyDescent="0.3">
      <c r="A13" s="10" t="s">
        <v>76</v>
      </c>
      <c r="B13" s="10"/>
      <c r="C13" s="10"/>
      <c r="D13" s="10"/>
      <c r="E13" s="10"/>
      <c r="F13" s="10"/>
      <c r="G13" s="10"/>
      <c r="H13" s="27"/>
      <c r="I13" s="20" t="s">
        <v>58</v>
      </c>
    </row>
    <row r="14" spans="1:9" ht="15" customHeight="1" x14ac:dyDescent="0.3">
      <c r="A14" s="9" t="s">
        <v>77</v>
      </c>
      <c r="B14" s="28" t="s">
        <v>61</v>
      </c>
      <c r="C14" s="29" t="s">
        <v>78</v>
      </c>
      <c r="D14" s="24" t="s">
        <v>79</v>
      </c>
      <c r="E14" s="24" t="s">
        <v>80</v>
      </c>
      <c r="F14" s="23" t="s">
        <v>81</v>
      </c>
      <c r="G14" s="124"/>
      <c r="H14" s="27"/>
      <c r="I14" s="20" t="s">
        <v>58</v>
      </c>
    </row>
    <row r="15" spans="1:9" x14ac:dyDescent="0.3">
      <c r="A15" s="9"/>
      <c r="B15" s="31" t="s">
        <v>62</v>
      </c>
      <c r="C15" s="32" t="s">
        <v>82</v>
      </c>
      <c r="D15" s="32" t="s">
        <v>83</v>
      </c>
      <c r="E15" s="32" t="s">
        <v>83</v>
      </c>
      <c r="F15" s="33" t="s">
        <v>81</v>
      </c>
      <c r="G15" s="118" t="s">
        <v>277</v>
      </c>
      <c r="H15" s="26"/>
      <c r="I15" s="20" t="s">
        <v>58</v>
      </c>
    </row>
    <row r="16" spans="1:9" x14ac:dyDescent="0.3">
      <c r="A16" s="9"/>
      <c r="B16" s="31" t="s">
        <v>64</v>
      </c>
      <c r="C16" s="43" t="s">
        <v>84</v>
      </c>
      <c r="D16" s="32" t="s">
        <v>85</v>
      </c>
      <c r="E16" s="32" t="s">
        <v>86</v>
      </c>
      <c r="F16" s="33" t="s">
        <v>81</v>
      </c>
      <c r="G16" s="118" t="s">
        <v>278</v>
      </c>
      <c r="H16" s="26"/>
      <c r="I16" s="20" t="s">
        <v>58</v>
      </c>
    </row>
    <row r="17" spans="1:9" x14ac:dyDescent="0.3">
      <c r="A17" s="9"/>
      <c r="B17" s="31" t="s">
        <v>66</v>
      </c>
      <c r="C17" s="32">
        <v>0</v>
      </c>
      <c r="D17" s="32">
        <v>0</v>
      </c>
      <c r="E17" s="32">
        <v>0</v>
      </c>
      <c r="F17" s="33" t="s">
        <v>81</v>
      </c>
      <c r="G17" s="118"/>
      <c r="H17" s="26"/>
      <c r="I17" s="20" t="s">
        <v>58</v>
      </c>
    </row>
    <row r="18" spans="1:9" x14ac:dyDescent="0.3">
      <c r="A18" s="9"/>
      <c r="B18" s="31" t="s">
        <v>67</v>
      </c>
      <c r="C18" s="35" t="s">
        <v>51</v>
      </c>
      <c r="D18" s="35" t="s">
        <v>51</v>
      </c>
      <c r="E18" s="35" t="s">
        <v>51</v>
      </c>
      <c r="F18" s="36"/>
      <c r="G18" s="121" t="s">
        <v>87</v>
      </c>
      <c r="H18" s="37"/>
      <c r="I18" s="20" t="s">
        <v>58</v>
      </c>
    </row>
    <row r="19" spans="1:9" x14ac:dyDescent="0.3">
      <c r="A19" s="9"/>
      <c r="B19" s="31" t="s">
        <v>69</v>
      </c>
      <c r="C19" s="32" t="s">
        <v>53</v>
      </c>
      <c r="D19" s="32" t="s">
        <v>53</v>
      </c>
      <c r="E19" s="32" t="s">
        <v>53</v>
      </c>
      <c r="F19" s="33" t="s">
        <v>11</v>
      </c>
      <c r="G19" s="118"/>
      <c r="H19" s="26"/>
      <c r="I19" s="20" t="s">
        <v>58</v>
      </c>
    </row>
    <row r="20" spans="1:9" x14ac:dyDescent="0.3">
      <c r="A20" s="9"/>
      <c r="B20" s="31" t="s">
        <v>70</v>
      </c>
      <c r="C20" s="32" t="s">
        <v>53</v>
      </c>
      <c r="D20" s="32" t="s">
        <v>53</v>
      </c>
      <c r="E20" s="32" t="s">
        <v>53</v>
      </c>
      <c r="F20" s="33" t="s">
        <v>11</v>
      </c>
      <c r="G20" s="118"/>
      <c r="H20" s="26"/>
      <c r="I20" s="20" t="s">
        <v>58</v>
      </c>
    </row>
    <row r="21" spans="1:9" x14ac:dyDescent="0.3">
      <c r="A21" s="9"/>
      <c r="B21" s="31" t="s">
        <v>71</v>
      </c>
      <c r="C21" s="32" t="s">
        <v>53</v>
      </c>
      <c r="D21" s="32" t="s">
        <v>53</v>
      </c>
      <c r="E21" s="32" t="s">
        <v>53</v>
      </c>
      <c r="F21" s="33" t="s">
        <v>11</v>
      </c>
      <c r="G21" s="118"/>
      <c r="H21" s="26"/>
      <c r="I21" s="20" t="s">
        <v>58</v>
      </c>
    </row>
    <row r="22" spans="1:9" x14ac:dyDescent="0.3">
      <c r="A22" s="9"/>
      <c r="B22" s="31" t="s">
        <v>72</v>
      </c>
      <c r="C22" s="32" t="s">
        <v>73</v>
      </c>
      <c r="D22" s="32" t="s">
        <v>73</v>
      </c>
      <c r="E22" s="32" t="s">
        <v>73</v>
      </c>
      <c r="F22" s="33" t="s">
        <v>74</v>
      </c>
      <c r="G22" s="118"/>
      <c r="H22" s="26"/>
      <c r="I22" s="20" t="s">
        <v>58</v>
      </c>
    </row>
    <row r="23" spans="1:9" x14ac:dyDescent="0.3">
      <c r="A23" s="9"/>
      <c r="B23" s="39" t="s">
        <v>75</v>
      </c>
      <c r="C23" s="40">
        <v>20</v>
      </c>
      <c r="D23" s="40">
        <v>20</v>
      </c>
      <c r="E23" s="40">
        <v>20</v>
      </c>
      <c r="F23" s="41" t="s">
        <v>81</v>
      </c>
      <c r="G23" s="123"/>
      <c r="H23" s="26"/>
      <c r="I23" s="20" t="s">
        <v>58</v>
      </c>
    </row>
    <row r="24" spans="1:9" ht="14.4" customHeight="1" x14ac:dyDescent="0.3">
      <c r="A24" s="8" t="s">
        <v>88</v>
      </c>
      <c r="B24" s="31" t="s">
        <v>61</v>
      </c>
      <c r="C24" s="43">
        <v>80</v>
      </c>
      <c r="D24" s="32">
        <v>90</v>
      </c>
      <c r="E24" s="32">
        <v>90</v>
      </c>
      <c r="F24" s="33" t="s">
        <v>11</v>
      </c>
      <c r="G24" s="125"/>
      <c r="H24" s="27"/>
      <c r="I24" s="20" t="s">
        <v>58</v>
      </c>
    </row>
    <row r="25" spans="1:9" x14ac:dyDescent="0.3">
      <c r="A25" s="8"/>
      <c r="B25" s="31" t="s">
        <v>62</v>
      </c>
      <c r="C25" s="32">
        <v>225</v>
      </c>
      <c r="D25" s="32">
        <v>207.5</v>
      </c>
      <c r="E25" s="32">
        <v>190</v>
      </c>
      <c r="F25" s="33" t="s">
        <v>11</v>
      </c>
      <c r="G25" s="118" t="s">
        <v>89</v>
      </c>
      <c r="H25" s="26"/>
      <c r="I25" s="20" t="s">
        <v>58</v>
      </c>
    </row>
    <row r="26" spans="1:9" x14ac:dyDescent="0.3">
      <c r="A26" s="8"/>
      <c r="B26" s="31" t="s">
        <v>64</v>
      </c>
      <c r="C26" s="32">
        <v>4</v>
      </c>
      <c r="D26" s="32">
        <v>3.71</v>
      </c>
      <c r="E26" s="32">
        <v>3.3574999999999999</v>
      </c>
      <c r="F26" s="33" t="s">
        <v>11</v>
      </c>
      <c r="G26" s="118" t="s">
        <v>279</v>
      </c>
      <c r="H26" s="26"/>
      <c r="I26" s="20" t="s">
        <v>58</v>
      </c>
    </row>
    <row r="27" spans="1:9" x14ac:dyDescent="0.3">
      <c r="A27" s="8"/>
      <c r="B27" s="31" t="s">
        <v>66</v>
      </c>
      <c r="C27" s="32">
        <v>0</v>
      </c>
      <c r="D27" s="32">
        <v>0</v>
      </c>
      <c r="E27" s="32">
        <v>0</v>
      </c>
      <c r="F27" s="33" t="s">
        <v>11</v>
      </c>
      <c r="G27" s="118"/>
      <c r="H27" s="26"/>
      <c r="I27" s="20" t="s">
        <v>58</v>
      </c>
    </row>
    <row r="28" spans="1:9" x14ac:dyDescent="0.3">
      <c r="A28" s="8"/>
      <c r="B28" s="31" t="s">
        <v>67</v>
      </c>
      <c r="C28" s="35" t="s">
        <v>51</v>
      </c>
      <c r="D28" s="35" t="s">
        <v>51</v>
      </c>
      <c r="E28" s="35" t="s">
        <v>51</v>
      </c>
      <c r="F28" s="36"/>
      <c r="G28" s="121" t="s">
        <v>87</v>
      </c>
      <c r="H28" s="37"/>
      <c r="I28" s="20" t="s">
        <v>58</v>
      </c>
    </row>
    <row r="29" spans="1:9" x14ac:dyDescent="0.3">
      <c r="A29" s="8"/>
      <c r="B29" s="31" t="s">
        <v>69</v>
      </c>
      <c r="C29" s="32" t="s">
        <v>53</v>
      </c>
      <c r="D29" s="32" t="s">
        <v>53</v>
      </c>
      <c r="E29" s="32" t="s">
        <v>53</v>
      </c>
      <c r="F29" s="33" t="s">
        <v>11</v>
      </c>
      <c r="G29" s="118"/>
      <c r="H29" s="26"/>
      <c r="I29" s="20" t="s">
        <v>58</v>
      </c>
    </row>
    <row r="30" spans="1:9" x14ac:dyDescent="0.3">
      <c r="A30" s="8"/>
      <c r="B30" s="31" t="s">
        <v>70</v>
      </c>
      <c r="C30" s="32" t="s">
        <v>53</v>
      </c>
      <c r="D30" s="32" t="s">
        <v>53</v>
      </c>
      <c r="E30" s="32" t="s">
        <v>53</v>
      </c>
      <c r="F30" s="33" t="s">
        <v>11</v>
      </c>
      <c r="G30" s="118"/>
      <c r="H30" s="26"/>
      <c r="I30" s="20" t="s">
        <v>58</v>
      </c>
    </row>
    <row r="31" spans="1:9" x14ac:dyDescent="0.3">
      <c r="A31" s="8"/>
      <c r="B31" s="31" t="s">
        <v>71</v>
      </c>
      <c r="C31" s="32" t="s">
        <v>53</v>
      </c>
      <c r="D31" s="32" t="s">
        <v>53</v>
      </c>
      <c r="E31" s="32" t="s">
        <v>53</v>
      </c>
      <c r="F31" s="33" t="s">
        <v>11</v>
      </c>
      <c r="G31" s="118"/>
      <c r="H31" s="26"/>
      <c r="I31" s="20" t="s">
        <v>58</v>
      </c>
    </row>
    <row r="32" spans="1:9" x14ac:dyDescent="0.3">
      <c r="A32" s="8"/>
      <c r="B32" s="31" t="s">
        <v>72</v>
      </c>
      <c r="C32" s="32" t="s">
        <v>73</v>
      </c>
      <c r="D32" s="32" t="s">
        <v>73</v>
      </c>
      <c r="E32" s="32" t="s">
        <v>73</v>
      </c>
      <c r="F32" s="33" t="s">
        <v>74</v>
      </c>
      <c r="G32" s="118"/>
      <c r="H32" s="26"/>
      <c r="I32" s="20" t="s">
        <v>58</v>
      </c>
    </row>
    <row r="33" spans="1:9" x14ac:dyDescent="0.3">
      <c r="A33" s="8"/>
      <c r="B33" s="45" t="s">
        <v>75</v>
      </c>
      <c r="C33" s="46">
        <v>20</v>
      </c>
      <c r="D33" s="46">
        <v>20</v>
      </c>
      <c r="E33" s="46">
        <v>20</v>
      </c>
      <c r="F33" s="47" t="s">
        <v>11</v>
      </c>
      <c r="G33" s="123"/>
      <c r="H33" s="26"/>
      <c r="I33" s="20" t="s">
        <v>58</v>
      </c>
    </row>
    <row r="34" spans="1:9" ht="14.4" customHeight="1" x14ac:dyDescent="0.3">
      <c r="A34" s="9" t="s">
        <v>90</v>
      </c>
      <c r="B34" s="28" t="s">
        <v>61</v>
      </c>
      <c r="C34" s="29">
        <v>80</v>
      </c>
      <c r="D34" s="24">
        <v>86</v>
      </c>
      <c r="E34" s="24">
        <v>88</v>
      </c>
      <c r="F34" s="25" t="s">
        <v>11</v>
      </c>
      <c r="G34" s="126"/>
      <c r="H34" s="27"/>
      <c r="I34" s="20" t="s">
        <v>58</v>
      </c>
    </row>
    <row r="35" spans="1:9" x14ac:dyDescent="0.3">
      <c r="A35" s="9"/>
      <c r="B35" s="31" t="s">
        <v>62</v>
      </c>
      <c r="C35" s="32">
        <v>200</v>
      </c>
      <c r="D35" s="32">
        <v>260</v>
      </c>
      <c r="E35" s="32">
        <v>236</v>
      </c>
      <c r="F35" s="38" t="s">
        <v>11</v>
      </c>
      <c r="G35" s="127" t="s">
        <v>89</v>
      </c>
      <c r="H35" s="26"/>
      <c r="I35" s="20" t="s">
        <v>58</v>
      </c>
    </row>
    <row r="36" spans="1:9" x14ac:dyDescent="0.3">
      <c r="A36" s="9"/>
      <c r="B36" s="31" t="s">
        <v>64</v>
      </c>
      <c r="C36" s="32">
        <v>12.8571428571429</v>
      </c>
      <c r="D36" s="32">
        <v>16.68</v>
      </c>
      <c r="E36" s="32">
        <v>15.12</v>
      </c>
      <c r="F36" s="38" t="s">
        <v>11</v>
      </c>
      <c r="G36" s="127" t="s">
        <v>280</v>
      </c>
      <c r="H36" s="26"/>
      <c r="I36" s="20" t="s">
        <v>58</v>
      </c>
    </row>
    <row r="37" spans="1:9" x14ac:dyDescent="0.3">
      <c r="A37" s="9"/>
      <c r="B37" s="31" t="s">
        <v>66</v>
      </c>
      <c r="C37" s="32">
        <v>0</v>
      </c>
      <c r="D37" s="32">
        <v>0</v>
      </c>
      <c r="E37" s="32">
        <v>0</v>
      </c>
      <c r="F37" s="38" t="s">
        <v>11</v>
      </c>
      <c r="G37" s="127"/>
      <c r="H37" s="26"/>
      <c r="I37" s="20" t="s">
        <v>58</v>
      </c>
    </row>
    <row r="38" spans="1:9" x14ac:dyDescent="0.3">
      <c r="A38" s="9"/>
      <c r="B38" s="31" t="s">
        <v>67</v>
      </c>
      <c r="C38" s="35" t="s">
        <v>51</v>
      </c>
      <c r="D38" s="35" t="s">
        <v>51</v>
      </c>
      <c r="E38" s="35" t="s">
        <v>51</v>
      </c>
      <c r="F38" s="44"/>
      <c r="G38" s="122" t="s">
        <v>87</v>
      </c>
      <c r="H38" s="37"/>
      <c r="I38" s="20" t="s">
        <v>58</v>
      </c>
    </row>
    <row r="39" spans="1:9" x14ac:dyDescent="0.3">
      <c r="A39" s="9"/>
      <c r="B39" s="31" t="s">
        <v>69</v>
      </c>
      <c r="C39" s="32" t="s">
        <v>53</v>
      </c>
      <c r="D39" s="32" t="s">
        <v>53</v>
      </c>
      <c r="E39" s="32" t="s">
        <v>53</v>
      </c>
      <c r="F39" s="38" t="s">
        <v>11</v>
      </c>
      <c r="G39" s="127"/>
      <c r="H39" s="26"/>
      <c r="I39" s="20" t="s">
        <v>58</v>
      </c>
    </row>
    <row r="40" spans="1:9" x14ac:dyDescent="0.3">
      <c r="A40" s="9"/>
      <c r="B40" s="31" t="s">
        <v>70</v>
      </c>
      <c r="C40" s="32" t="s">
        <v>53</v>
      </c>
      <c r="D40" s="32" t="s">
        <v>53</v>
      </c>
      <c r="E40" s="32" t="s">
        <v>53</v>
      </c>
      <c r="F40" s="38" t="s">
        <v>11</v>
      </c>
      <c r="G40" s="127"/>
      <c r="H40" s="26"/>
      <c r="I40" s="20" t="s">
        <v>58</v>
      </c>
    </row>
    <row r="41" spans="1:9" x14ac:dyDescent="0.3">
      <c r="A41" s="9"/>
      <c r="B41" s="31" t="s">
        <v>71</v>
      </c>
      <c r="C41" s="32" t="s">
        <v>53</v>
      </c>
      <c r="D41" s="32" t="s">
        <v>53</v>
      </c>
      <c r="E41" s="32" t="s">
        <v>53</v>
      </c>
      <c r="F41" s="38" t="s">
        <v>11</v>
      </c>
      <c r="G41" s="127"/>
      <c r="H41" s="26"/>
      <c r="I41" s="20" t="s">
        <v>58</v>
      </c>
    </row>
    <row r="42" spans="1:9" x14ac:dyDescent="0.3">
      <c r="A42" s="9"/>
      <c r="B42" s="31" t="s">
        <v>72</v>
      </c>
      <c r="C42" s="32" t="s">
        <v>73</v>
      </c>
      <c r="D42" s="32" t="s">
        <v>73</v>
      </c>
      <c r="E42" s="32" t="s">
        <v>73</v>
      </c>
      <c r="F42" s="38" t="s">
        <v>74</v>
      </c>
      <c r="G42" s="127"/>
      <c r="H42" s="26"/>
      <c r="I42" s="20" t="s">
        <v>58</v>
      </c>
    </row>
    <row r="43" spans="1:9" x14ac:dyDescent="0.3">
      <c r="A43" s="9"/>
      <c r="B43" s="39" t="s">
        <v>75</v>
      </c>
      <c r="C43" s="40">
        <v>20</v>
      </c>
      <c r="D43" s="40">
        <v>20</v>
      </c>
      <c r="E43" s="40">
        <v>20</v>
      </c>
      <c r="F43" s="42" t="s">
        <v>11</v>
      </c>
      <c r="G43" s="128"/>
      <c r="H43" s="26"/>
      <c r="I43" s="20" t="s">
        <v>58</v>
      </c>
    </row>
    <row r="44" spans="1:9" ht="15" customHeight="1" x14ac:dyDescent="0.3">
      <c r="A44" s="7" t="s">
        <v>91</v>
      </c>
      <c r="B44" s="48" t="s">
        <v>61</v>
      </c>
      <c r="C44" s="49">
        <v>65</v>
      </c>
      <c r="D44" s="50">
        <v>75</v>
      </c>
      <c r="E44" s="50">
        <v>75</v>
      </c>
      <c r="F44" s="51" t="s">
        <v>81</v>
      </c>
      <c r="G44" s="124"/>
      <c r="H44" s="27"/>
      <c r="I44" s="20" t="s">
        <v>58</v>
      </c>
    </row>
    <row r="45" spans="1:9" x14ac:dyDescent="0.3">
      <c r="A45" s="7"/>
      <c r="B45" s="31" t="s">
        <v>62</v>
      </c>
      <c r="C45" s="32" t="s">
        <v>92</v>
      </c>
      <c r="D45" s="32" t="s">
        <v>93</v>
      </c>
      <c r="E45" s="32" t="s">
        <v>94</v>
      </c>
      <c r="F45" s="33" t="s">
        <v>81</v>
      </c>
      <c r="G45" s="118" t="s">
        <v>89</v>
      </c>
      <c r="H45" s="26"/>
      <c r="I45" s="20" t="s">
        <v>58</v>
      </c>
    </row>
    <row r="46" spans="1:9" x14ac:dyDescent="0.3">
      <c r="A46" s="7"/>
      <c r="B46" s="31" t="s">
        <v>64</v>
      </c>
      <c r="C46" s="32">
        <v>25</v>
      </c>
      <c r="D46" s="32">
        <v>50</v>
      </c>
      <c r="E46" s="32">
        <v>47.5</v>
      </c>
      <c r="F46" s="33" t="s">
        <v>11</v>
      </c>
      <c r="G46" s="118" t="s">
        <v>89</v>
      </c>
      <c r="H46" s="26"/>
      <c r="I46" s="20" t="s">
        <v>58</v>
      </c>
    </row>
    <row r="47" spans="1:9" x14ac:dyDescent="0.3">
      <c r="A47" s="7"/>
      <c r="B47" s="31" t="s">
        <v>66</v>
      </c>
      <c r="C47" s="32">
        <v>0</v>
      </c>
      <c r="D47" s="32">
        <v>0</v>
      </c>
      <c r="E47" s="32">
        <v>0</v>
      </c>
      <c r="F47" s="33" t="s">
        <v>11</v>
      </c>
      <c r="G47" s="118"/>
      <c r="H47" s="26"/>
      <c r="I47" s="20" t="s">
        <v>58</v>
      </c>
    </row>
    <row r="48" spans="1:9" x14ac:dyDescent="0.3">
      <c r="A48" s="7"/>
      <c r="B48" s="31" t="s">
        <v>67</v>
      </c>
      <c r="C48" s="35" t="s">
        <v>51</v>
      </c>
      <c r="D48" s="35" t="s">
        <v>51</v>
      </c>
      <c r="E48" s="35" t="s">
        <v>51</v>
      </c>
      <c r="F48" s="36"/>
      <c r="G48" s="121" t="s">
        <v>87</v>
      </c>
      <c r="H48" s="37"/>
      <c r="I48" s="20" t="s">
        <v>58</v>
      </c>
    </row>
    <row r="49" spans="1:9" x14ac:dyDescent="0.3">
      <c r="A49" s="7"/>
      <c r="B49" s="31" t="s">
        <v>69</v>
      </c>
      <c r="C49" s="32" t="s">
        <v>53</v>
      </c>
      <c r="D49" s="32" t="s">
        <v>53</v>
      </c>
      <c r="E49" s="32" t="s">
        <v>53</v>
      </c>
      <c r="F49" s="33" t="s">
        <v>11</v>
      </c>
      <c r="G49" s="118"/>
      <c r="H49" s="26"/>
      <c r="I49" s="20" t="s">
        <v>58</v>
      </c>
    </row>
    <row r="50" spans="1:9" x14ac:dyDescent="0.3">
      <c r="A50" s="7"/>
      <c r="B50" s="31" t="s">
        <v>70</v>
      </c>
      <c r="C50" s="32" t="s">
        <v>53</v>
      </c>
      <c r="D50" s="32" t="s">
        <v>53</v>
      </c>
      <c r="E50" s="32" t="s">
        <v>53</v>
      </c>
      <c r="F50" s="33" t="s">
        <v>11</v>
      </c>
      <c r="G50" s="118"/>
      <c r="H50" s="26"/>
      <c r="I50" s="20" t="s">
        <v>58</v>
      </c>
    </row>
    <row r="51" spans="1:9" x14ac:dyDescent="0.3">
      <c r="A51" s="7"/>
      <c r="B51" s="31" t="s">
        <v>71</v>
      </c>
      <c r="C51" s="32" t="s">
        <v>53</v>
      </c>
      <c r="D51" s="32" t="s">
        <v>53</v>
      </c>
      <c r="E51" s="32" t="s">
        <v>53</v>
      </c>
      <c r="F51" s="33" t="s">
        <v>11</v>
      </c>
      <c r="G51" s="118"/>
      <c r="H51" s="26"/>
      <c r="I51" s="20" t="s">
        <v>58</v>
      </c>
    </row>
    <row r="52" spans="1:9" x14ac:dyDescent="0.3">
      <c r="A52" s="7"/>
      <c r="B52" s="31" t="s">
        <v>72</v>
      </c>
      <c r="C52" s="32" t="s">
        <v>73</v>
      </c>
      <c r="D52" s="32" t="s">
        <v>73</v>
      </c>
      <c r="E52" s="32" t="s">
        <v>73</v>
      </c>
      <c r="F52" s="33" t="s">
        <v>74</v>
      </c>
      <c r="G52" s="118"/>
      <c r="H52" s="26"/>
      <c r="I52" s="20" t="s">
        <v>58</v>
      </c>
    </row>
    <row r="53" spans="1:9" x14ac:dyDescent="0.3">
      <c r="A53" s="7"/>
      <c r="B53" s="39" t="s">
        <v>75</v>
      </c>
      <c r="C53" s="40" t="s">
        <v>95</v>
      </c>
      <c r="D53" s="40" t="s">
        <v>95</v>
      </c>
      <c r="E53" s="40" t="s">
        <v>95</v>
      </c>
      <c r="F53" s="41" t="s">
        <v>81</v>
      </c>
      <c r="G53" s="123"/>
      <c r="H53" s="26"/>
      <c r="I53" s="20" t="s">
        <v>58</v>
      </c>
    </row>
    <row r="54" spans="1:9" x14ac:dyDescent="0.3">
      <c r="A54" s="6" t="s">
        <v>96</v>
      </c>
      <c r="B54" s="6"/>
      <c r="C54" s="6"/>
      <c r="D54" s="6"/>
      <c r="E54" s="6"/>
      <c r="F54" s="6"/>
      <c r="G54" s="6"/>
      <c r="H54" s="27"/>
      <c r="I54" s="20" t="s">
        <v>58</v>
      </c>
    </row>
    <row r="55" spans="1:9" ht="15" customHeight="1" x14ac:dyDescent="0.3">
      <c r="A55" s="9" t="s">
        <v>97</v>
      </c>
      <c r="B55" s="31" t="s">
        <v>61</v>
      </c>
      <c r="C55" s="32">
        <v>97</v>
      </c>
      <c r="D55" s="32">
        <v>98</v>
      </c>
      <c r="E55" s="32">
        <v>99</v>
      </c>
      <c r="F55" s="132" t="s">
        <v>74</v>
      </c>
      <c r="G55" s="129" t="s">
        <v>274</v>
      </c>
      <c r="H55" s="27"/>
      <c r="I55" s="20" t="s">
        <v>58</v>
      </c>
    </row>
    <row r="56" spans="1:9" x14ac:dyDescent="0.3">
      <c r="A56" s="9"/>
      <c r="B56" s="31" t="s">
        <v>62</v>
      </c>
      <c r="C56" s="32" t="s">
        <v>98</v>
      </c>
      <c r="D56" s="32" t="s">
        <v>99</v>
      </c>
      <c r="E56" s="32" t="s">
        <v>100</v>
      </c>
      <c r="F56" s="133" t="s">
        <v>74</v>
      </c>
      <c r="G56" s="118"/>
      <c r="H56" s="26"/>
      <c r="I56" s="20" t="s">
        <v>58</v>
      </c>
    </row>
    <row r="57" spans="1:9" x14ac:dyDescent="0.3">
      <c r="A57" s="9"/>
      <c r="B57" s="31" t="s">
        <v>64</v>
      </c>
      <c r="C57" s="32" t="s">
        <v>101</v>
      </c>
      <c r="D57" s="32" t="s">
        <v>101</v>
      </c>
      <c r="E57" s="32" t="s">
        <v>101</v>
      </c>
      <c r="F57" s="133" t="s">
        <v>74</v>
      </c>
      <c r="G57" s="118"/>
      <c r="H57" s="26"/>
      <c r="I57" s="20" t="s">
        <v>58</v>
      </c>
    </row>
    <row r="58" spans="1:9" x14ac:dyDescent="0.3">
      <c r="A58" s="9"/>
      <c r="B58" s="31" t="s">
        <v>66</v>
      </c>
      <c r="C58" s="32">
        <v>0</v>
      </c>
      <c r="D58" s="32">
        <v>0</v>
      </c>
      <c r="E58" s="32">
        <v>0</v>
      </c>
      <c r="F58" s="133" t="s">
        <v>74</v>
      </c>
      <c r="G58" s="118"/>
      <c r="H58" s="26"/>
      <c r="I58" s="20" t="s">
        <v>58</v>
      </c>
    </row>
    <row r="59" spans="1:9" x14ac:dyDescent="0.3">
      <c r="A59" s="9"/>
      <c r="B59" s="31" t="s">
        <v>67</v>
      </c>
      <c r="C59" s="35" t="s">
        <v>51</v>
      </c>
      <c r="D59" s="35" t="s">
        <v>51</v>
      </c>
      <c r="E59" s="35" t="s">
        <v>51</v>
      </c>
      <c r="F59" s="52" t="s">
        <v>74</v>
      </c>
      <c r="G59" s="121" t="s">
        <v>87</v>
      </c>
      <c r="H59" s="37"/>
      <c r="I59" s="20" t="s">
        <v>58</v>
      </c>
    </row>
    <row r="60" spans="1:9" x14ac:dyDescent="0.3">
      <c r="A60" s="9"/>
      <c r="B60" s="31" t="s">
        <v>69</v>
      </c>
      <c r="C60" s="32" t="s">
        <v>53</v>
      </c>
      <c r="D60" s="32" t="s">
        <v>53</v>
      </c>
      <c r="E60" s="32" t="s">
        <v>53</v>
      </c>
      <c r="F60" s="133" t="s">
        <v>74</v>
      </c>
      <c r="G60" s="118"/>
      <c r="H60" s="26"/>
      <c r="I60" s="20" t="s">
        <v>58</v>
      </c>
    </row>
    <row r="61" spans="1:9" x14ac:dyDescent="0.3">
      <c r="A61" s="9"/>
      <c r="B61" s="31" t="s">
        <v>70</v>
      </c>
      <c r="C61" s="32" t="s">
        <v>53</v>
      </c>
      <c r="D61" s="32" t="s">
        <v>53</v>
      </c>
      <c r="E61" s="32" t="s">
        <v>53</v>
      </c>
      <c r="F61" s="133" t="s">
        <v>74</v>
      </c>
      <c r="G61" s="118"/>
      <c r="H61" s="26"/>
      <c r="I61" s="20" t="s">
        <v>58</v>
      </c>
    </row>
    <row r="62" spans="1:9" x14ac:dyDescent="0.3">
      <c r="A62" s="9"/>
      <c r="B62" s="31" t="s">
        <v>71</v>
      </c>
      <c r="C62" s="32" t="s">
        <v>53</v>
      </c>
      <c r="D62" s="32" t="s">
        <v>53</v>
      </c>
      <c r="E62" s="32" t="s">
        <v>53</v>
      </c>
      <c r="F62" s="133" t="s">
        <v>74</v>
      </c>
      <c r="G62" s="118"/>
      <c r="H62" s="26"/>
      <c r="I62" s="20" t="s">
        <v>58</v>
      </c>
    </row>
    <row r="63" spans="1:9" x14ac:dyDescent="0.3">
      <c r="A63" s="9"/>
      <c r="B63" s="31" t="s">
        <v>72</v>
      </c>
      <c r="C63" s="32" t="s">
        <v>73</v>
      </c>
      <c r="D63" s="32" t="s">
        <v>73</v>
      </c>
      <c r="E63" s="32" t="s">
        <v>73</v>
      </c>
      <c r="F63" s="132" t="s">
        <v>74</v>
      </c>
      <c r="G63" s="118"/>
      <c r="H63" s="26"/>
      <c r="I63" s="20" t="s">
        <v>58</v>
      </c>
    </row>
    <row r="64" spans="1:9" x14ac:dyDescent="0.3">
      <c r="A64" s="9"/>
      <c r="B64" s="39" t="s">
        <v>75</v>
      </c>
      <c r="C64" s="40">
        <v>20</v>
      </c>
      <c r="D64" s="40">
        <v>20</v>
      </c>
      <c r="E64" s="40">
        <v>20</v>
      </c>
      <c r="F64" s="133" t="s">
        <v>74</v>
      </c>
      <c r="G64" s="123"/>
      <c r="H64" s="26"/>
      <c r="I64" s="20" t="s">
        <v>58</v>
      </c>
    </row>
    <row r="65" spans="1:9" ht="15" customHeight="1" x14ac:dyDescent="0.3">
      <c r="A65" s="9" t="s">
        <v>102</v>
      </c>
      <c r="B65" s="48" t="s">
        <v>61</v>
      </c>
      <c r="C65" s="32">
        <v>97</v>
      </c>
      <c r="D65" s="32">
        <v>98</v>
      </c>
      <c r="E65" s="32">
        <v>99</v>
      </c>
      <c r="F65" s="53"/>
      <c r="G65" s="130" t="s">
        <v>274</v>
      </c>
      <c r="H65" s="27"/>
      <c r="I65" s="20" t="s">
        <v>58</v>
      </c>
    </row>
    <row r="66" spans="1:9" x14ac:dyDescent="0.3">
      <c r="A66" s="9"/>
      <c r="B66" s="31" t="s">
        <v>62</v>
      </c>
      <c r="C66" s="32">
        <v>400</v>
      </c>
      <c r="D66" s="32">
        <v>350</v>
      </c>
      <c r="E66" s="32">
        <v>200</v>
      </c>
      <c r="F66" s="31" t="s">
        <v>3</v>
      </c>
      <c r="G66" s="118" t="s">
        <v>275</v>
      </c>
      <c r="H66" s="26"/>
      <c r="I66" s="20" t="s">
        <v>58</v>
      </c>
    </row>
    <row r="67" spans="1:9" x14ac:dyDescent="0.3">
      <c r="A67" s="9"/>
      <c r="B67" s="31" t="s">
        <v>64</v>
      </c>
      <c r="C67" s="32">
        <v>0</v>
      </c>
      <c r="D67" s="32">
        <v>0</v>
      </c>
      <c r="E67" s="32">
        <v>0</v>
      </c>
      <c r="F67" s="51" t="s">
        <v>74</v>
      </c>
      <c r="G67" s="118"/>
      <c r="H67" s="26"/>
      <c r="I67" s="20" t="s">
        <v>58</v>
      </c>
    </row>
    <row r="68" spans="1:9" x14ac:dyDescent="0.3">
      <c r="A68" s="9"/>
      <c r="B68" s="31" t="s">
        <v>66</v>
      </c>
      <c r="C68" s="32">
        <v>150</v>
      </c>
      <c r="D68" s="32">
        <v>130</v>
      </c>
      <c r="E68" s="32">
        <v>110</v>
      </c>
      <c r="F68" s="51" t="s">
        <v>74</v>
      </c>
      <c r="G68" s="118"/>
      <c r="H68" s="26"/>
      <c r="I68" s="20" t="s">
        <v>58</v>
      </c>
    </row>
    <row r="69" spans="1:9" x14ac:dyDescent="0.3">
      <c r="A69" s="9"/>
      <c r="B69" s="31" t="s">
        <v>67</v>
      </c>
      <c r="C69" s="35" t="s">
        <v>51</v>
      </c>
      <c r="D69" s="35" t="s">
        <v>51</v>
      </c>
      <c r="E69" s="35" t="s">
        <v>51</v>
      </c>
      <c r="F69" s="52" t="s">
        <v>74</v>
      </c>
      <c r="G69" s="121" t="s">
        <v>87</v>
      </c>
      <c r="H69" s="37"/>
      <c r="I69" s="20" t="s">
        <v>58</v>
      </c>
    </row>
    <row r="70" spans="1:9" x14ac:dyDescent="0.3">
      <c r="A70" s="9"/>
      <c r="B70" s="31" t="s">
        <v>69</v>
      </c>
      <c r="C70" s="32" t="s">
        <v>53</v>
      </c>
      <c r="D70" s="32" t="s">
        <v>53</v>
      </c>
      <c r="E70" s="32" t="s">
        <v>53</v>
      </c>
      <c r="F70" s="51" t="s">
        <v>74</v>
      </c>
      <c r="G70" s="118"/>
      <c r="H70" s="26"/>
      <c r="I70" s="20" t="s">
        <v>58</v>
      </c>
    </row>
    <row r="71" spans="1:9" x14ac:dyDescent="0.3">
      <c r="A71" s="9"/>
      <c r="B71" s="31" t="s">
        <v>70</v>
      </c>
      <c r="C71" s="32" t="s">
        <v>53</v>
      </c>
      <c r="D71" s="32" t="s">
        <v>53</v>
      </c>
      <c r="E71" s="32" t="s">
        <v>53</v>
      </c>
      <c r="F71" s="51" t="s">
        <v>74</v>
      </c>
      <c r="G71" s="118"/>
      <c r="H71" s="26"/>
      <c r="I71" s="20" t="s">
        <v>58</v>
      </c>
    </row>
    <row r="72" spans="1:9" x14ac:dyDescent="0.3">
      <c r="A72" s="9"/>
      <c r="B72" s="31" t="s">
        <v>71</v>
      </c>
      <c r="C72" s="32" t="s">
        <v>53</v>
      </c>
      <c r="D72" s="32" t="s">
        <v>53</v>
      </c>
      <c r="E72" s="32" t="s">
        <v>53</v>
      </c>
      <c r="F72" s="51" t="s">
        <v>74</v>
      </c>
      <c r="G72" s="118"/>
      <c r="H72" s="26"/>
      <c r="I72" s="20" t="s">
        <v>58</v>
      </c>
    </row>
    <row r="73" spans="1:9" x14ac:dyDescent="0.3">
      <c r="A73" s="9"/>
      <c r="B73" s="31" t="s">
        <v>72</v>
      </c>
      <c r="C73" s="32" t="s">
        <v>73</v>
      </c>
      <c r="D73" s="32" t="s">
        <v>73</v>
      </c>
      <c r="E73" s="32" t="s">
        <v>73</v>
      </c>
      <c r="F73" s="51" t="s">
        <v>74</v>
      </c>
      <c r="G73" s="118"/>
      <c r="H73" s="26"/>
      <c r="I73" s="20" t="s">
        <v>58</v>
      </c>
    </row>
    <row r="74" spans="1:9" x14ac:dyDescent="0.3">
      <c r="A74" s="9"/>
      <c r="B74" s="39" t="s">
        <v>75</v>
      </c>
      <c r="C74" s="40">
        <v>20</v>
      </c>
      <c r="D74" s="40">
        <v>20</v>
      </c>
      <c r="E74" s="40">
        <v>20</v>
      </c>
      <c r="F74" s="54" t="s">
        <v>74</v>
      </c>
      <c r="G74" s="123"/>
      <c r="H74" s="26"/>
      <c r="I74" s="20" t="s">
        <v>58</v>
      </c>
    </row>
    <row r="75" spans="1:9" x14ac:dyDescent="0.3">
      <c r="A75" s="10" t="s">
        <v>103</v>
      </c>
      <c r="B75" s="10"/>
      <c r="C75" s="10"/>
      <c r="D75" s="10"/>
      <c r="E75" s="10"/>
      <c r="F75" s="10"/>
      <c r="G75" s="10"/>
      <c r="H75" s="27"/>
      <c r="I75" s="20" t="s">
        <v>58</v>
      </c>
    </row>
    <row r="76" spans="1:9" ht="15" customHeight="1" x14ac:dyDescent="0.3">
      <c r="A76" s="9" t="s">
        <v>104</v>
      </c>
      <c r="B76" s="28" t="s">
        <v>61</v>
      </c>
      <c r="C76" s="24" t="s">
        <v>105</v>
      </c>
      <c r="D76" s="24" t="s">
        <v>106</v>
      </c>
      <c r="E76" s="24" t="s">
        <v>107</v>
      </c>
      <c r="F76" s="23" t="s">
        <v>81</v>
      </c>
      <c r="G76" s="130" t="s">
        <v>108</v>
      </c>
      <c r="H76" s="55"/>
      <c r="I76" s="20" t="s">
        <v>58</v>
      </c>
    </row>
    <row r="77" spans="1:9" x14ac:dyDescent="0.3">
      <c r="A77" s="9"/>
      <c r="B77" s="31" t="s">
        <v>62</v>
      </c>
      <c r="C77" s="32" t="s">
        <v>98</v>
      </c>
      <c r="D77" s="32" t="s">
        <v>99</v>
      </c>
      <c r="E77" s="32" t="s">
        <v>100</v>
      </c>
      <c r="F77" s="33" t="s">
        <v>1</v>
      </c>
      <c r="G77" s="118" t="s">
        <v>281</v>
      </c>
      <c r="H77" s="26"/>
      <c r="I77" s="20" t="s">
        <v>58</v>
      </c>
    </row>
    <row r="78" spans="1:9" x14ac:dyDescent="0.3">
      <c r="A78" s="9"/>
      <c r="B78" s="31" t="s">
        <v>64</v>
      </c>
      <c r="C78" s="32" t="s">
        <v>101</v>
      </c>
      <c r="D78" s="32" t="s">
        <v>101</v>
      </c>
      <c r="E78" s="32" t="s">
        <v>101</v>
      </c>
      <c r="F78" s="33" t="s">
        <v>1</v>
      </c>
      <c r="G78" s="118" t="s">
        <v>109</v>
      </c>
      <c r="H78" s="26"/>
      <c r="I78" s="20" t="s">
        <v>58</v>
      </c>
    </row>
    <row r="79" spans="1:9" x14ac:dyDescent="0.3">
      <c r="A79" s="9"/>
      <c r="B79" s="31" t="s">
        <v>66</v>
      </c>
      <c r="C79" s="32" t="s">
        <v>110</v>
      </c>
      <c r="D79" s="32" t="s">
        <v>110</v>
      </c>
      <c r="E79" s="32" t="s">
        <v>110</v>
      </c>
      <c r="F79" s="33" t="s">
        <v>81</v>
      </c>
      <c r="G79" s="118" t="s">
        <v>282</v>
      </c>
      <c r="H79" s="26"/>
      <c r="I79" s="20" t="s">
        <v>58</v>
      </c>
    </row>
    <row r="80" spans="1:9" x14ac:dyDescent="0.3">
      <c r="A80" s="9"/>
      <c r="B80" s="31" t="s">
        <v>67</v>
      </c>
      <c r="C80" s="35" t="s">
        <v>111</v>
      </c>
      <c r="D80" s="35" t="s">
        <v>51</v>
      </c>
      <c r="E80" s="35" t="s">
        <v>51</v>
      </c>
      <c r="F80" s="36"/>
      <c r="G80" s="121" t="s">
        <v>87</v>
      </c>
      <c r="H80" s="37"/>
      <c r="I80" s="20" t="s">
        <v>58</v>
      </c>
    </row>
    <row r="81" spans="1:9" x14ac:dyDescent="0.3">
      <c r="A81" s="9"/>
      <c r="B81" s="31" t="s">
        <v>69</v>
      </c>
      <c r="C81" s="32" t="s">
        <v>53</v>
      </c>
      <c r="D81" s="32" t="s">
        <v>53</v>
      </c>
      <c r="E81" s="32" t="s">
        <v>53</v>
      </c>
      <c r="F81" s="33" t="s">
        <v>11</v>
      </c>
      <c r="G81" s="118"/>
      <c r="H81" s="26"/>
      <c r="I81" s="20" t="s">
        <v>58</v>
      </c>
    </row>
    <row r="82" spans="1:9" x14ac:dyDescent="0.3">
      <c r="A82" s="9"/>
      <c r="B82" s="31" t="s">
        <v>70</v>
      </c>
      <c r="C82" s="32" t="s">
        <v>53</v>
      </c>
      <c r="D82" s="32" t="s">
        <v>53</v>
      </c>
      <c r="E82" s="32" t="s">
        <v>53</v>
      </c>
      <c r="F82" s="33" t="s">
        <v>11</v>
      </c>
      <c r="G82" s="118"/>
      <c r="H82" s="26"/>
      <c r="I82" s="20" t="s">
        <v>58</v>
      </c>
    </row>
    <row r="83" spans="1:9" x14ac:dyDescent="0.3">
      <c r="A83" s="9"/>
      <c r="B83" s="31" t="s">
        <v>71</v>
      </c>
      <c r="C83" s="32" t="s">
        <v>53</v>
      </c>
      <c r="D83" s="32" t="s">
        <v>53</v>
      </c>
      <c r="E83" s="32" t="s">
        <v>53</v>
      </c>
      <c r="F83" s="33" t="s">
        <v>11</v>
      </c>
      <c r="G83" s="118"/>
      <c r="H83" s="26"/>
      <c r="I83" s="20" t="s">
        <v>58</v>
      </c>
    </row>
    <row r="84" spans="1:9" x14ac:dyDescent="0.3">
      <c r="A84" s="9"/>
      <c r="B84" s="31" t="s">
        <v>72</v>
      </c>
      <c r="C84" s="32" t="s">
        <v>73</v>
      </c>
      <c r="D84" s="32" t="s">
        <v>73</v>
      </c>
      <c r="E84" s="32" t="s">
        <v>73</v>
      </c>
      <c r="F84" s="33" t="s">
        <v>74</v>
      </c>
      <c r="G84" s="118"/>
      <c r="H84" s="26"/>
      <c r="I84" s="20" t="s">
        <v>58</v>
      </c>
    </row>
    <row r="85" spans="1:9" x14ac:dyDescent="0.3">
      <c r="A85" s="9"/>
      <c r="B85" s="39" t="s">
        <v>75</v>
      </c>
      <c r="C85" s="40" t="s">
        <v>112</v>
      </c>
      <c r="D85" s="40" t="s">
        <v>112</v>
      </c>
      <c r="E85" s="40" t="s">
        <v>112</v>
      </c>
      <c r="F85" s="41" t="s">
        <v>81</v>
      </c>
      <c r="G85" s="123"/>
      <c r="H85" s="26"/>
      <c r="I85" s="20" t="s">
        <v>58</v>
      </c>
    </row>
    <row r="86" spans="1:9" ht="15" customHeight="1" x14ac:dyDescent="0.3">
      <c r="A86" s="8" t="s">
        <v>113</v>
      </c>
      <c r="B86" s="31" t="s">
        <v>61</v>
      </c>
      <c r="C86" s="32">
        <v>101</v>
      </c>
      <c r="D86" s="32">
        <v>102</v>
      </c>
      <c r="E86" s="32">
        <v>102</v>
      </c>
      <c r="F86" s="33" t="s">
        <v>11</v>
      </c>
      <c r="G86" s="125"/>
      <c r="H86" s="56"/>
      <c r="I86" s="20" t="s">
        <v>58</v>
      </c>
    </row>
    <row r="87" spans="1:9" x14ac:dyDescent="0.3">
      <c r="A87" s="8"/>
      <c r="B87" s="31" t="s">
        <v>62</v>
      </c>
      <c r="C87" s="32">
        <v>63</v>
      </c>
      <c r="D87" s="32">
        <v>58.5</v>
      </c>
      <c r="E87" s="32">
        <v>52.75</v>
      </c>
      <c r="F87" s="33" t="s">
        <v>11</v>
      </c>
      <c r="G87" s="118" t="s">
        <v>114</v>
      </c>
      <c r="H87" s="26"/>
      <c r="I87" s="20" t="s">
        <v>58</v>
      </c>
    </row>
    <row r="88" spans="1:9" x14ac:dyDescent="0.3">
      <c r="A88" s="8"/>
      <c r="B88" s="31" t="s">
        <v>64</v>
      </c>
      <c r="C88" s="32">
        <v>1.59</v>
      </c>
      <c r="D88" s="32">
        <v>1.4750000000000001</v>
      </c>
      <c r="E88" s="32">
        <v>1.4025000000000001</v>
      </c>
      <c r="F88" s="33" t="s">
        <v>11</v>
      </c>
      <c r="G88" s="118" t="s">
        <v>115</v>
      </c>
      <c r="H88" s="26"/>
      <c r="I88" s="20" t="s">
        <v>58</v>
      </c>
    </row>
    <row r="89" spans="1:9" x14ac:dyDescent="0.3">
      <c r="A89" s="8"/>
      <c r="B89" s="31" t="s">
        <v>66</v>
      </c>
      <c r="C89" s="32">
        <v>0</v>
      </c>
      <c r="D89" s="32">
        <v>0</v>
      </c>
      <c r="E89" s="32">
        <v>0</v>
      </c>
      <c r="F89" s="33" t="s">
        <v>11</v>
      </c>
      <c r="G89" s="118"/>
      <c r="H89" s="26"/>
      <c r="I89" s="20" t="s">
        <v>58</v>
      </c>
    </row>
    <row r="90" spans="1:9" x14ac:dyDescent="0.3">
      <c r="A90" s="8"/>
      <c r="B90" s="31" t="s">
        <v>67</v>
      </c>
      <c r="C90" s="35" t="s">
        <v>111</v>
      </c>
      <c r="D90" s="35" t="s">
        <v>51</v>
      </c>
      <c r="E90" s="35" t="s">
        <v>51</v>
      </c>
      <c r="F90" s="36"/>
      <c r="G90" s="121" t="s">
        <v>87</v>
      </c>
      <c r="H90" s="37"/>
      <c r="I90" s="20" t="s">
        <v>58</v>
      </c>
    </row>
    <row r="91" spans="1:9" x14ac:dyDescent="0.3">
      <c r="A91" s="8"/>
      <c r="B91" s="31" t="s">
        <v>69</v>
      </c>
      <c r="C91" s="32" t="s">
        <v>53</v>
      </c>
      <c r="D91" s="32" t="s">
        <v>53</v>
      </c>
      <c r="E91" s="32" t="s">
        <v>53</v>
      </c>
      <c r="F91" s="33" t="s">
        <v>11</v>
      </c>
      <c r="G91" s="118"/>
      <c r="H91" s="26"/>
      <c r="I91" s="20" t="s">
        <v>58</v>
      </c>
    </row>
    <row r="92" spans="1:9" x14ac:dyDescent="0.3">
      <c r="A92" s="8"/>
      <c r="B92" s="31" t="s">
        <v>70</v>
      </c>
      <c r="C92" s="32" t="s">
        <v>53</v>
      </c>
      <c r="D92" s="32" t="s">
        <v>53</v>
      </c>
      <c r="E92" s="32" t="s">
        <v>53</v>
      </c>
      <c r="F92" s="33" t="s">
        <v>11</v>
      </c>
      <c r="G92" s="118"/>
      <c r="H92" s="26"/>
      <c r="I92" s="20" t="s">
        <v>58</v>
      </c>
    </row>
    <row r="93" spans="1:9" x14ac:dyDescent="0.3">
      <c r="A93" s="8"/>
      <c r="B93" s="31" t="s">
        <v>71</v>
      </c>
      <c r="C93" s="32" t="s">
        <v>53</v>
      </c>
      <c r="D93" s="32" t="s">
        <v>53</v>
      </c>
      <c r="E93" s="32" t="s">
        <v>53</v>
      </c>
      <c r="F93" s="33" t="s">
        <v>11</v>
      </c>
      <c r="G93" s="118"/>
      <c r="H93" s="26"/>
      <c r="I93" s="20" t="s">
        <v>58</v>
      </c>
    </row>
    <row r="94" spans="1:9" x14ac:dyDescent="0.3">
      <c r="A94" s="8"/>
      <c r="B94" s="31" t="s">
        <v>72</v>
      </c>
      <c r="C94" s="32" t="s">
        <v>73</v>
      </c>
      <c r="D94" s="32" t="s">
        <v>73</v>
      </c>
      <c r="E94" s="32" t="s">
        <v>73</v>
      </c>
      <c r="F94" s="33" t="s">
        <v>74</v>
      </c>
      <c r="G94" s="118"/>
      <c r="H94" s="26"/>
      <c r="I94" s="20" t="s">
        <v>58</v>
      </c>
    </row>
    <row r="95" spans="1:9" x14ac:dyDescent="0.3">
      <c r="A95" s="8"/>
      <c r="B95" s="45" t="s">
        <v>75</v>
      </c>
      <c r="C95" s="46">
        <v>20</v>
      </c>
      <c r="D95" s="46">
        <v>20</v>
      </c>
      <c r="E95" s="46">
        <v>20</v>
      </c>
      <c r="F95" s="47" t="s">
        <v>11</v>
      </c>
      <c r="G95" s="131" t="s">
        <v>116</v>
      </c>
      <c r="H95" s="26"/>
      <c r="I95" s="20" t="s">
        <v>58</v>
      </c>
    </row>
    <row r="96" spans="1:9" ht="15" customHeight="1" x14ac:dyDescent="0.3">
      <c r="A96" s="9" t="s">
        <v>117</v>
      </c>
      <c r="B96" s="28" t="s">
        <v>61</v>
      </c>
      <c r="C96" s="24" t="s">
        <v>118</v>
      </c>
      <c r="D96" s="24" t="s">
        <v>119</v>
      </c>
      <c r="E96" s="24" t="s">
        <v>120</v>
      </c>
      <c r="F96" s="23" t="s">
        <v>81</v>
      </c>
      <c r="G96" s="130" t="s">
        <v>121</v>
      </c>
      <c r="H96" s="57"/>
      <c r="I96" s="20" t="s">
        <v>58</v>
      </c>
    </row>
    <row r="97" spans="1:9" x14ac:dyDescent="0.3">
      <c r="A97" s="9"/>
      <c r="B97" s="31" t="s">
        <v>62</v>
      </c>
      <c r="C97" s="32" t="s">
        <v>122</v>
      </c>
      <c r="D97" s="32" t="s">
        <v>123</v>
      </c>
      <c r="E97" s="32" t="s">
        <v>123</v>
      </c>
      <c r="F97" s="33" t="s">
        <v>81</v>
      </c>
      <c r="G97" s="118" t="s">
        <v>124</v>
      </c>
      <c r="H97" s="26"/>
      <c r="I97" s="20" t="s">
        <v>58</v>
      </c>
    </row>
    <row r="98" spans="1:9" x14ac:dyDescent="0.3">
      <c r="A98" s="9"/>
      <c r="B98" s="31" t="s">
        <v>64</v>
      </c>
      <c r="C98" s="43" t="s">
        <v>125</v>
      </c>
      <c r="D98" s="43" t="s">
        <v>126</v>
      </c>
      <c r="E98" s="43" t="s">
        <v>127</v>
      </c>
      <c r="F98" s="33" t="s">
        <v>81</v>
      </c>
      <c r="G98" s="118" t="s">
        <v>128</v>
      </c>
      <c r="H98" s="26"/>
      <c r="I98" s="20" t="s">
        <v>58</v>
      </c>
    </row>
    <row r="99" spans="1:9" x14ac:dyDescent="0.3">
      <c r="A99" s="9"/>
      <c r="B99" s="31" t="s">
        <v>66</v>
      </c>
      <c r="C99" s="32">
        <v>0</v>
      </c>
      <c r="D99" s="32">
        <v>0</v>
      </c>
      <c r="E99" s="32">
        <v>0</v>
      </c>
      <c r="F99" s="33" t="s">
        <v>81</v>
      </c>
      <c r="G99" s="118"/>
      <c r="H99" s="26"/>
      <c r="I99" s="20" t="s">
        <v>58</v>
      </c>
    </row>
    <row r="100" spans="1:9" x14ac:dyDescent="0.3">
      <c r="A100" s="9"/>
      <c r="B100" s="31" t="s">
        <v>67</v>
      </c>
      <c r="C100" s="35" t="s">
        <v>51</v>
      </c>
      <c r="D100" s="35" t="s">
        <v>51</v>
      </c>
      <c r="E100" s="35" t="s">
        <v>51</v>
      </c>
      <c r="F100" s="58"/>
      <c r="G100" s="121" t="s">
        <v>87</v>
      </c>
      <c r="H100" s="37"/>
      <c r="I100" s="20" t="s">
        <v>58</v>
      </c>
    </row>
    <row r="101" spans="1:9" x14ac:dyDescent="0.3">
      <c r="A101" s="9"/>
      <c r="B101" s="31" t="s">
        <v>69</v>
      </c>
      <c r="C101" s="32" t="s">
        <v>53</v>
      </c>
      <c r="D101" s="32" t="s">
        <v>53</v>
      </c>
      <c r="E101" s="32" t="s">
        <v>53</v>
      </c>
      <c r="F101" s="33" t="s">
        <v>11</v>
      </c>
      <c r="G101" s="118"/>
      <c r="H101" s="26"/>
      <c r="I101" s="20" t="s">
        <v>58</v>
      </c>
    </row>
    <row r="102" spans="1:9" x14ac:dyDescent="0.3">
      <c r="A102" s="9"/>
      <c r="B102" s="31" t="s">
        <v>70</v>
      </c>
      <c r="C102" s="32" t="s">
        <v>53</v>
      </c>
      <c r="D102" s="32" t="s">
        <v>53</v>
      </c>
      <c r="E102" s="32" t="s">
        <v>53</v>
      </c>
      <c r="F102" s="33" t="s">
        <v>11</v>
      </c>
      <c r="G102" s="118"/>
      <c r="H102" s="26"/>
      <c r="I102" s="20" t="s">
        <v>58</v>
      </c>
    </row>
    <row r="103" spans="1:9" x14ac:dyDescent="0.3">
      <c r="A103" s="9"/>
      <c r="B103" s="31" t="s">
        <v>71</v>
      </c>
      <c r="C103" s="32" t="s">
        <v>53</v>
      </c>
      <c r="D103" s="32" t="s">
        <v>53</v>
      </c>
      <c r="E103" s="32" t="s">
        <v>53</v>
      </c>
      <c r="F103" s="33" t="s">
        <v>11</v>
      </c>
      <c r="G103" s="118"/>
      <c r="H103" s="26"/>
      <c r="I103" s="20" t="s">
        <v>58</v>
      </c>
    </row>
    <row r="104" spans="1:9" x14ac:dyDescent="0.3">
      <c r="A104" s="9"/>
      <c r="B104" s="31" t="s">
        <v>72</v>
      </c>
      <c r="C104" s="32" t="s">
        <v>73</v>
      </c>
      <c r="D104" s="32" t="s">
        <v>73</v>
      </c>
      <c r="E104" s="32" t="s">
        <v>73</v>
      </c>
      <c r="F104" s="33" t="s">
        <v>74</v>
      </c>
      <c r="G104" s="118"/>
      <c r="H104" s="26"/>
      <c r="I104" s="20" t="s">
        <v>58</v>
      </c>
    </row>
    <row r="105" spans="1:9" x14ac:dyDescent="0.3">
      <c r="A105" s="9"/>
      <c r="B105" s="39" t="s">
        <v>75</v>
      </c>
      <c r="C105" s="40">
        <v>20</v>
      </c>
      <c r="D105" s="40">
        <v>20</v>
      </c>
      <c r="E105" s="40">
        <v>20</v>
      </c>
      <c r="F105" s="41" t="s">
        <v>81</v>
      </c>
      <c r="G105" s="123"/>
      <c r="H105" s="26"/>
      <c r="I105" s="20" t="s">
        <v>58</v>
      </c>
    </row>
    <row r="106" spans="1:9" ht="15" customHeight="1" x14ac:dyDescent="0.3">
      <c r="A106" s="7" t="s">
        <v>129</v>
      </c>
      <c r="B106" s="31" t="s">
        <v>61</v>
      </c>
      <c r="C106" s="32">
        <v>92</v>
      </c>
      <c r="D106" s="32">
        <v>93</v>
      </c>
      <c r="E106" s="32">
        <v>95</v>
      </c>
      <c r="F106" s="23" t="s">
        <v>11</v>
      </c>
      <c r="G106" s="125"/>
      <c r="H106" s="56"/>
      <c r="I106" s="20" t="s">
        <v>58</v>
      </c>
    </row>
    <row r="107" spans="1:9" x14ac:dyDescent="0.3">
      <c r="A107" s="7"/>
      <c r="B107" s="31" t="s">
        <v>62</v>
      </c>
      <c r="C107" s="32">
        <v>87.5</v>
      </c>
      <c r="D107" s="32">
        <v>81.25</v>
      </c>
      <c r="E107" s="32">
        <v>73.5</v>
      </c>
      <c r="F107" s="33" t="s">
        <v>11</v>
      </c>
      <c r="G107" s="118" t="s">
        <v>114</v>
      </c>
      <c r="H107" s="26"/>
      <c r="I107" s="20" t="s">
        <v>58</v>
      </c>
    </row>
    <row r="108" spans="1:9" x14ac:dyDescent="0.3">
      <c r="A108" s="7"/>
      <c r="B108" s="31" t="s">
        <v>64</v>
      </c>
      <c r="C108" s="43">
        <v>1.9</v>
      </c>
      <c r="D108" s="43">
        <v>1.7625</v>
      </c>
      <c r="E108" s="43">
        <v>1.595</v>
      </c>
      <c r="F108" s="33" t="s">
        <v>11</v>
      </c>
      <c r="G108" s="118" t="s">
        <v>130</v>
      </c>
      <c r="H108" s="26"/>
      <c r="I108" s="20" t="s">
        <v>58</v>
      </c>
    </row>
    <row r="109" spans="1:9" x14ac:dyDescent="0.3">
      <c r="A109" s="7"/>
      <c r="B109" s="31" t="s">
        <v>66</v>
      </c>
      <c r="C109" s="32">
        <v>2.5000000000000001E-2</v>
      </c>
      <c r="D109" s="32">
        <v>2.3E-2</v>
      </c>
      <c r="E109" s="32">
        <v>2.1000000000000001E-2</v>
      </c>
      <c r="F109" s="33" t="s">
        <v>11</v>
      </c>
      <c r="G109" s="118"/>
      <c r="H109" s="26"/>
      <c r="I109" s="20" t="s">
        <v>58</v>
      </c>
    </row>
    <row r="110" spans="1:9" x14ac:dyDescent="0.3">
      <c r="A110" s="7"/>
      <c r="B110" s="31" t="s">
        <v>67</v>
      </c>
      <c r="C110" s="35" t="s">
        <v>51</v>
      </c>
      <c r="D110" s="35" t="s">
        <v>51</v>
      </c>
      <c r="E110" s="35" t="s">
        <v>51</v>
      </c>
      <c r="F110" s="36"/>
      <c r="G110" s="121" t="s">
        <v>87</v>
      </c>
      <c r="H110" s="37"/>
      <c r="I110" s="20" t="s">
        <v>58</v>
      </c>
    </row>
    <row r="111" spans="1:9" x14ac:dyDescent="0.3">
      <c r="A111" s="7"/>
      <c r="B111" s="31" t="s">
        <v>69</v>
      </c>
      <c r="C111" s="32" t="s">
        <v>53</v>
      </c>
      <c r="D111" s="32" t="s">
        <v>53</v>
      </c>
      <c r="E111" s="32" t="s">
        <v>53</v>
      </c>
      <c r="F111" s="33" t="s">
        <v>11</v>
      </c>
      <c r="G111" s="118"/>
      <c r="H111" s="26"/>
      <c r="I111" s="20" t="s">
        <v>58</v>
      </c>
    </row>
    <row r="112" spans="1:9" x14ac:dyDescent="0.3">
      <c r="A112" s="7"/>
      <c r="B112" s="31" t="s">
        <v>70</v>
      </c>
      <c r="C112" s="32" t="s">
        <v>53</v>
      </c>
      <c r="D112" s="32" t="s">
        <v>53</v>
      </c>
      <c r="E112" s="32" t="s">
        <v>53</v>
      </c>
      <c r="F112" s="33" t="s">
        <v>11</v>
      </c>
      <c r="G112" s="118"/>
      <c r="H112" s="26"/>
      <c r="I112" s="20" t="s">
        <v>58</v>
      </c>
    </row>
    <row r="113" spans="1:9" x14ac:dyDescent="0.3">
      <c r="A113" s="7"/>
      <c r="B113" s="31" t="s">
        <v>71</v>
      </c>
      <c r="C113" s="32" t="s">
        <v>53</v>
      </c>
      <c r="D113" s="32" t="s">
        <v>53</v>
      </c>
      <c r="E113" s="32" t="s">
        <v>53</v>
      </c>
      <c r="F113" s="33" t="s">
        <v>11</v>
      </c>
      <c r="G113" s="118"/>
      <c r="H113" s="26"/>
      <c r="I113" s="20" t="s">
        <v>58</v>
      </c>
    </row>
    <row r="114" spans="1:9" x14ac:dyDescent="0.3">
      <c r="A114" s="7"/>
      <c r="B114" s="31" t="s">
        <v>72</v>
      </c>
      <c r="C114" s="32" t="s">
        <v>73</v>
      </c>
      <c r="D114" s="32" t="s">
        <v>73</v>
      </c>
      <c r="E114" s="32" t="s">
        <v>73</v>
      </c>
      <c r="F114" s="33" t="s">
        <v>74</v>
      </c>
      <c r="G114" s="118"/>
      <c r="H114" s="26"/>
      <c r="I114" s="20" t="s">
        <v>58</v>
      </c>
    </row>
    <row r="115" spans="1:9" x14ac:dyDescent="0.3">
      <c r="A115" s="7"/>
      <c r="B115" s="39" t="s">
        <v>75</v>
      </c>
      <c r="C115" s="40">
        <v>20</v>
      </c>
      <c r="D115" s="40">
        <v>20</v>
      </c>
      <c r="E115" s="40">
        <v>20</v>
      </c>
      <c r="F115" s="33" t="s">
        <v>11</v>
      </c>
      <c r="G115" s="123"/>
      <c r="H115" s="26"/>
      <c r="I115" s="20" t="s">
        <v>58</v>
      </c>
    </row>
    <row r="116" spans="1:9" ht="15" customHeight="1" x14ac:dyDescent="0.3">
      <c r="A116" s="9" t="s">
        <v>131</v>
      </c>
      <c r="B116" s="28" t="s">
        <v>61</v>
      </c>
      <c r="C116" s="24">
        <v>0.75</v>
      </c>
      <c r="D116" s="24">
        <v>0.75</v>
      </c>
      <c r="E116" s="24">
        <v>0.75</v>
      </c>
      <c r="F116" s="23" t="s">
        <v>5</v>
      </c>
      <c r="G116" s="117" t="s">
        <v>283</v>
      </c>
      <c r="H116" s="26"/>
      <c r="I116" s="20" t="s">
        <v>58</v>
      </c>
    </row>
    <row r="117" spans="1:9" x14ac:dyDescent="0.3">
      <c r="A117" s="9"/>
      <c r="B117" s="31" t="s">
        <v>62</v>
      </c>
      <c r="C117" s="32" t="s">
        <v>132</v>
      </c>
      <c r="D117" s="32" t="s">
        <v>132</v>
      </c>
      <c r="E117" s="32" t="s">
        <v>132</v>
      </c>
      <c r="F117" s="33" t="s">
        <v>1</v>
      </c>
      <c r="G117" s="118" t="s">
        <v>284</v>
      </c>
      <c r="H117" s="26"/>
      <c r="I117" s="20" t="s">
        <v>58</v>
      </c>
    </row>
    <row r="118" spans="1:9" x14ac:dyDescent="0.3">
      <c r="A118" s="9"/>
      <c r="B118" s="31" t="s">
        <v>64</v>
      </c>
      <c r="C118" s="32">
        <v>0.02</v>
      </c>
      <c r="D118" s="32">
        <v>0.02</v>
      </c>
      <c r="E118" s="32">
        <v>0.02</v>
      </c>
      <c r="F118" s="33" t="s">
        <v>1</v>
      </c>
      <c r="G118" s="118" t="s">
        <v>109</v>
      </c>
      <c r="H118" s="26"/>
      <c r="I118" s="20" t="s">
        <v>58</v>
      </c>
    </row>
    <row r="119" spans="1:9" x14ac:dyDescent="0.3">
      <c r="A119" s="9"/>
      <c r="B119" s="31" t="s">
        <v>66</v>
      </c>
      <c r="C119" s="32" t="s">
        <v>51</v>
      </c>
      <c r="D119" s="32" t="s">
        <v>51</v>
      </c>
      <c r="E119" s="32" t="s">
        <v>51</v>
      </c>
      <c r="F119" s="33"/>
      <c r="G119" s="118"/>
      <c r="H119" s="26"/>
      <c r="I119" s="20" t="s">
        <v>58</v>
      </c>
    </row>
    <row r="120" spans="1:9" x14ac:dyDescent="0.3">
      <c r="A120" s="9"/>
      <c r="B120" s="31" t="s">
        <v>67</v>
      </c>
      <c r="C120" s="35" t="s">
        <v>51</v>
      </c>
      <c r="D120" s="35" t="s">
        <v>51</v>
      </c>
      <c r="E120" s="35" t="s">
        <v>51</v>
      </c>
      <c r="F120" s="36"/>
      <c r="G120" s="121" t="s">
        <v>87</v>
      </c>
      <c r="H120" s="37"/>
      <c r="I120" s="20" t="s">
        <v>58</v>
      </c>
    </row>
    <row r="121" spans="1:9" x14ac:dyDescent="0.3">
      <c r="A121" s="9"/>
      <c r="B121" s="31" t="s">
        <v>69</v>
      </c>
      <c r="C121" s="32" t="s">
        <v>53</v>
      </c>
      <c r="D121" s="32" t="s">
        <v>53</v>
      </c>
      <c r="E121" s="32" t="s">
        <v>53</v>
      </c>
      <c r="F121" s="33"/>
      <c r="G121" s="118"/>
      <c r="H121" s="26"/>
      <c r="I121" s="20" t="s">
        <v>58</v>
      </c>
    </row>
    <row r="122" spans="1:9" x14ac:dyDescent="0.3">
      <c r="A122" s="9"/>
      <c r="B122" s="31" t="s">
        <v>70</v>
      </c>
      <c r="C122" s="32" t="s">
        <v>53</v>
      </c>
      <c r="D122" s="32" t="s">
        <v>53</v>
      </c>
      <c r="E122" s="32" t="s">
        <v>53</v>
      </c>
      <c r="F122" s="33"/>
      <c r="G122" s="118"/>
      <c r="H122" s="26"/>
      <c r="I122" s="20" t="s">
        <v>58</v>
      </c>
    </row>
    <row r="123" spans="1:9" x14ac:dyDescent="0.3">
      <c r="A123" s="9"/>
      <c r="B123" s="31" t="s">
        <v>71</v>
      </c>
      <c r="C123" s="32" t="s">
        <v>53</v>
      </c>
      <c r="D123" s="32" t="s">
        <v>53</v>
      </c>
      <c r="E123" s="32" t="s">
        <v>53</v>
      </c>
      <c r="F123" s="33"/>
      <c r="G123" s="118"/>
      <c r="H123" s="26"/>
      <c r="I123" s="20" t="s">
        <v>58</v>
      </c>
    </row>
    <row r="124" spans="1:9" x14ac:dyDescent="0.3">
      <c r="A124" s="9"/>
      <c r="B124" s="31" t="s">
        <v>72</v>
      </c>
      <c r="C124" s="32" t="s">
        <v>73</v>
      </c>
      <c r="D124" s="32" t="s">
        <v>73</v>
      </c>
      <c r="E124" s="32" t="s">
        <v>73</v>
      </c>
      <c r="F124" s="33" t="s">
        <v>74</v>
      </c>
      <c r="G124" s="118"/>
      <c r="H124" s="26"/>
      <c r="I124" s="20" t="s">
        <v>58</v>
      </c>
    </row>
    <row r="125" spans="1:9" x14ac:dyDescent="0.3">
      <c r="A125" s="9"/>
      <c r="B125" s="39" t="s">
        <v>75</v>
      </c>
      <c r="C125" s="40" t="s">
        <v>51</v>
      </c>
      <c r="D125" s="40" t="s">
        <v>51</v>
      </c>
      <c r="E125" s="40" t="s">
        <v>51</v>
      </c>
      <c r="F125" s="59"/>
      <c r="G125" s="123"/>
      <c r="H125" s="26"/>
      <c r="I125" s="20" t="s">
        <v>58</v>
      </c>
    </row>
  </sheetData>
  <mergeCells count="16">
    <mergeCell ref="A116:A125"/>
    <mergeCell ref="A75:G75"/>
    <mergeCell ref="A76:A85"/>
    <mergeCell ref="A86:A95"/>
    <mergeCell ref="A96:A105"/>
    <mergeCell ref="A106:A115"/>
    <mergeCell ref="A34:A43"/>
    <mergeCell ref="A44:A53"/>
    <mergeCell ref="A54:G54"/>
    <mergeCell ref="A55:A64"/>
    <mergeCell ref="A65:A74"/>
    <mergeCell ref="A2:G2"/>
    <mergeCell ref="A3:A12"/>
    <mergeCell ref="A13:G13"/>
    <mergeCell ref="A14:A23"/>
    <mergeCell ref="A24:A33"/>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topLeftCell="C1" zoomScale="85" zoomScaleNormal="85" workbookViewId="0">
      <selection activeCell="G13" sqref="G13"/>
    </sheetView>
  </sheetViews>
  <sheetFormatPr defaultRowHeight="14.4" x14ac:dyDescent="0.3"/>
  <cols>
    <col min="1" max="1" width="13.88671875" customWidth="1"/>
    <col min="2" max="2" width="48.21875" customWidth="1"/>
    <col min="3" max="5" width="10.77734375" style="60" customWidth="1"/>
    <col min="6" max="6" width="10.109375" customWidth="1"/>
    <col min="7" max="7" width="171.44140625" style="137" customWidth="1"/>
    <col min="8" max="9" width="6.5546875" customWidth="1"/>
    <col min="10" max="10" width="8.5546875" customWidth="1"/>
    <col min="11" max="11" width="19.88671875" customWidth="1"/>
    <col min="12" max="12" width="21.109375" customWidth="1"/>
    <col min="13" max="1025" width="8.5546875" customWidth="1"/>
  </cols>
  <sheetData>
    <row r="1" spans="1:12" x14ac:dyDescent="0.3">
      <c r="A1" s="61" t="s">
        <v>55</v>
      </c>
      <c r="B1" s="62" t="s">
        <v>56</v>
      </c>
      <c r="C1" s="63">
        <v>2015</v>
      </c>
      <c r="D1" s="63">
        <v>2030</v>
      </c>
      <c r="E1" s="63">
        <v>2050</v>
      </c>
      <c r="F1" s="62" t="s">
        <v>0</v>
      </c>
      <c r="G1" s="134" t="s">
        <v>57</v>
      </c>
      <c r="I1" t="s">
        <v>58</v>
      </c>
    </row>
    <row r="2" spans="1:12" ht="15" customHeight="1" x14ac:dyDescent="0.3">
      <c r="A2" s="5" t="s">
        <v>133</v>
      </c>
      <c r="B2" s="5"/>
      <c r="C2" s="5"/>
      <c r="D2" s="5"/>
      <c r="E2" s="5"/>
      <c r="F2" s="5"/>
      <c r="G2" s="5"/>
      <c r="I2" t="s">
        <v>58</v>
      </c>
    </row>
    <row r="3" spans="1:12" ht="15" customHeight="1" x14ac:dyDescent="0.3">
      <c r="A3" s="4" t="s">
        <v>134</v>
      </c>
      <c r="B3" s="28" t="s">
        <v>61</v>
      </c>
      <c r="C3" s="65">
        <v>40</v>
      </c>
      <c r="D3" s="65">
        <v>45</v>
      </c>
      <c r="E3" s="65">
        <v>50</v>
      </c>
      <c r="F3" s="23" t="s">
        <v>11</v>
      </c>
      <c r="G3" s="135" t="s">
        <v>135</v>
      </c>
      <c r="H3" s="66"/>
      <c r="I3" t="s">
        <v>58</v>
      </c>
      <c r="K3" s="67"/>
      <c r="L3" s="67"/>
    </row>
    <row r="4" spans="1:12" x14ac:dyDescent="0.3">
      <c r="A4" s="4"/>
      <c r="B4" s="31" t="s">
        <v>62</v>
      </c>
      <c r="C4" s="68">
        <v>830</v>
      </c>
      <c r="D4" s="68">
        <f>C4*(3.4/4)</f>
        <v>705.5</v>
      </c>
      <c r="E4" s="68">
        <f>C4/(4/2.7)</f>
        <v>560.25</v>
      </c>
      <c r="F4" s="33" t="s">
        <v>9</v>
      </c>
      <c r="G4" s="119" t="s">
        <v>286</v>
      </c>
      <c r="I4" t="s">
        <v>58</v>
      </c>
      <c r="K4" s="67"/>
      <c r="L4" s="67"/>
    </row>
    <row r="5" spans="1:12" x14ac:dyDescent="0.3">
      <c r="A5" s="4"/>
      <c r="B5" s="31" t="s">
        <v>64</v>
      </c>
      <c r="C5" s="69">
        <f>60/4.2</f>
        <v>14.285714285714285</v>
      </c>
      <c r="D5" s="69">
        <f>56/4.2</f>
        <v>13.333333333333332</v>
      </c>
      <c r="E5" s="69">
        <f>50/4.2</f>
        <v>11.904761904761905</v>
      </c>
      <c r="F5" s="33" t="s">
        <v>136</v>
      </c>
      <c r="G5" s="119"/>
      <c r="I5" t="s">
        <v>58</v>
      </c>
      <c r="K5" s="67"/>
      <c r="L5" s="67"/>
    </row>
    <row r="6" spans="1:12" x14ac:dyDescent="0.3">
      <c r="A6" s="4"/>
      <c r="B6" s="31" t="s">
        <v>66</v>
      </c>
      <c r="C6" s="68" t="s">
        <v>53</v>
      </c>
      <c r="D6" s="68" t="s">
        <v>53</v>
      </c>
      <c r="E6" s="68" t="s">
        <v>53</v>
      </c>
      <c r="F6" s="33" t="s">
        <v>11</v>
      </c>
      <c r="G6" s="119"/>
      <c r="I6" t="s">
        <v>58</v>
      </c>
      <c r="K6" s="67"/>
      <c r="L6" s="67"/>
    </row>
    <row r="7" spans="1:12" x14ac:dyDescent="0.3">
      <c r="A7" s="4"/>
      <c r="B7" s="31" t="s">
        <v>67</v>
      </c>
      <c r="C7" s="70" t="s">
        <v>137</v>
      </c>
      <c r="D7" s="70" t="s">
        <v>137</v>
      </c>
      <c r="E7" s="70" t="s">
        <v>137</v>
      </c>
      <c r="F7" s="33" t="s">
        <v>9</v>
      </c>
      <c r="G7" s="119" t="s">
        <v>285</v>
      </c>
      <c r="I7" t="s">
        <v>58</v>
      </c>
      <c r="K7" s="67"/>
      <c r="L7" s="67"/>
    </row>
    <row r="8" spans="1:12" x14ac:dyDescent="0.3">
      <c r="A8" s="4"/>
      <c r="B8" s="31" t="s">
        <v>69</v>
      </c>
      <c r="C8" s="68" t="s">
        <v>53</v>
      </c>
      <c r="D8" s="68" t="s">
        <v>53</v>
      </c>
      <c r="E8" s="68" t="s">
        <v>53</v>
      </c>
      <c r="F8" s="33" t="s">
        <v>11</v>
      </c>
      <c r="G8" s="119"/>
      <c r="I8" t="s">
        <v>58</v>
      </c>
      <c r="K8" s="67"/>
      <c r="L8" s="67"/>
    </row>
    <row r="9" spans="1:12" ht="12.6" customHeight="1" x14ac:dyDescent="0.3">
      <c r="A9" s="4"/>
      <c r="B9" s="31" t="s">
        <v>70</v>
      </c>
      <c r="C9" s="68" t="s">
        <v>53</v>
      </c>
      <c r="D9" s="68" t="s">
        <v>53</v>
      </c>
      <c r="E9" s="68" t="s">
        <v>53</v>
      </c>
      <c r="F9" s="33" t="s">
        <v>11</v>
      </c>
      <c r="G9" s="119"/>
      <c r="I9" t="s">
        <v>58</v>
      </c>
      <c r="K9" s="67"/>
      <c r="L9" s="67"/>
    </row>
    <row r="10" spans="1:12" x14ac:dyDescent="0.3">
      <c r="A10" s="4"/>
      <c r="B10" s="31" t="s">
        <v>72</v>
      </c>
      <c r="C10" s="68" t="s">
        <v>138</v>
      </c>
      <c r="D10" s="68" t="s">
        <v>138</v>
      </c>
      <c r="E10" s="68" t="s">
        <v>138</v>
      </c>
      <c r="F10" s="33" t="s">
        <v>9</v>
      </c>
      <c r="G10" s="119" t="s">
        <v>139</v>
      </c>
      <c r="I10" t="s">
        <v>58</v>
      </c>
      <c r="K10" s="67"/>
      <c r="L10" s="67"/>
    </row>
    <row r="11" spans="1:12" x14ac:dyDescent="0.3">
      <c r="A11" s="4"/>
      <c r="B11" s="39" t="s">
        <v>75</v>
      </c>
      <c r="C11" s="71">
        <v>20</v>
      </c>
      <c r="D11" s="71">
        <v>30</v>
      </c>
      <c r="E11" s="71">
        <v>30</v>
      </c>
      <c r="F11" s="41" t="s">
        <v>140</v>
      </c>
      <c r="G11" s="136"/>
      <c r="I11" t="s">
        <v>58</v>
      </c>
      <c r="K11" s="67"/>
      <c r="L11" s="67"/>
    </row>
    <row r="12" spans="1:12" ht="13.8" customHeight="1" x14ac:dyDescent="0.3">
      <c r="A12" s="4" t="s">
        <v>141</v>
      </c>
      <c r="B12" s="28" t="s">
        <v>61</v>
      </c>
      <c r="C12" s="65">
        <v>44</v>
      </c>
      <c r="D12" s="65">
        <v>49</v>
      </c>
      <c r="E12" s="65">
        <v>55</v>
      </c>
      <c r="F12" s="23" t="s">
        <v>11</v>
      </c>
      <c r="G12" s="135" t="s">
        <v>135</v>
      </c>
      <c r="H12" s="66"/>
      <c r="I12" t="s">
        <v>58</v>
      </c>
      <c r="K12" s="67"/>
      <c r="L12" s="67"/>
    </row>
    <row r="13" spans="1:12" x14ac:dyDescent="0.3">
      <c r="A13" s="4"/>
      <c r="B13" s="31" t="s">
        <v>62</v>
      </c>
      <c r="C13" s="68" t="s">
        <v>142</v>
      </c>
      <c r="D13" s="68" t="s">
        <v>143</v>
      </c>
      <c r="E13" s="68" t="s">
        <v>144</v>
      </c>
      <c r="F13" s="33" t="s">
        <v>9</v>
      </c>
      <c r="G13" s="119" t="s">
        <v>145</v>
      </c>
      <c r="I13" t="s">
        <v>58</v>
      </c>
      <c r="K13" s="67"/>
      <c r="L13" s="67"/>
    </row>
    <row r="14" spans="1:12" x14ac:dyDescent="0.3">
      <c r="A14" s="4"/>
      <c r="B14" s="31" t="s">
        <v>64</v>
      </c>
      <c r="C14" s="69">
        <f>60/4.2</f>
        <v>14.285714285714285</v>
      </c>
      <c r="D14" s="69">
        <f>56/4.2</f>
        <v>13.333333333333332</v>
      </c>
      <c r="E14" s="69">
        <f>50/4.2</f>
        <v>11.904761904761905</v>
      </c>
      <c r="F14" s="33" t="s">
        <v>136</v>
      </c>
      <c r="G14" s="119"/>
      <c r="I14" t="s">
        <v>58</v>
      </c>
      <c r="K14" s="67"/>
      <c r="L14" s="67"/>
    </row>
    <row r="15" spans="1:12" x14ac:dyDescent="0.3">
      <c r="A15" s="4"/>
      <c r="B15" s="31" t="s">
        <v>66</v>
      </c>
      <c r="C15" s="68" t="s">
        <v>53</v>
      </c>
      <c r="D15" s="68" t="s">
        <v>53</v>
      </c>
      <c r="E15" s="68" t="s">
        <v>53</v>
      </c>
      <c r="F15" s="33" t="s">
        <v>11</v>
      </c>
      <c r="G15" s="119"/>
      <c r="I15" t="s">
        <v>58</v>
      </c>
      <c r="K15" s="67"/>
      <c r="L15" s="67"/>
    </row>
    <row r="16" spans="1:12" x14ac:dyDescent="0.3">
      <c r="A16" s="4"/>
      <c r="B16" s="31" t="s">
        <v>67</v>
      </c>
      <c r="C16" s="70" t="s">
        <v>146</v>
      </c>
      <c r="D16" s="70" t="s">
        <v>146</v>
      </c>
      <c r="E16" s="70" t="s">
        <v>146</v>
      </c>
      <c r="F16" s="33" t="s">
        <v>9</v>
      </c>
      <c r="G16" s="119" t="s">
        <v>147</v>
      </c>
      <c r="I16" t="s">
        <v>58</v>
      </c>
      <c r="K16" s="67"/>
      <c r="L16" s="67"/>
    </row>
    <row r="17" spans="1:12" x14ac:dyDescent="0.3">
      <c r="A17" s="4"/>
      <c r="B17" s="31" t="s">
        <v>69</v>
      </c>
      <c r="C17" s="68" t="s">
        <v>53</v>
      </c>
      <c r="D17" s="68" t="s">
        <v>53</v>
      </c>
      <c r="E17" s="68" t="s">
        <v>53</v>
      </c>
      <c r="F17" s="33" t="s">
        <v>11</v>
      </c>
      <c r="G17" s="119"/>
      <c r="I17" t="s">
        <v>58</v>
      </c>
      <c r="K17" s="67"/>
      <c r="L17" s="67"/>
    </row>
    <row r="18" spans="1:12" x14ac:dyDescent="0.3">
      <c r="A18" s="4"/>
      <c r="B18" s="31" t="s">
        <v>70</v>
      </c>
      <c r="C18" s="68" t="s">
        <v>53</v>
      </c>
      <c r="D18" s="68" t="s">
        <v>53</v>
      </c>
      <c r="E18" s="68" t="s">
        <v>53</v>
      </c>
      <c r="F18" s="33" t="s">
        <v>11</v>
      </c>
      <c r="G18" s="119"/>
      <c r="I18" t="s">
        <v>58</v>
      </c>
      <c r="K18" s="67"/>
      <c r="L18" s="67"/>
    </row>
    <row r="19" spans="1:12" x14ac:dyDescent="0.3">
      <c r="A19" s="4"/>
      <c r="B19" s="31" t="s">
        <v>72</v>
      </c>
      <c r="C19" s="68" t="s">
        <v>138</v>
      </c>
      <c r="D19" s="68" t="s">
        <v>138</v>
      </c>
      <c r="E19" s="68" t="s">
        <v>138</v>
      </c>
      <c r="F19" s="33" t="s">
        <v>9</v>
      </c>
      <c r="G19" s="119"/>
      <c r="I19" t="s">
        <v>58</v>
      </c>
      <c r="K19" s="67"/>
      <c r="L19" s="67"/>
    </row>
    <row r="20" spans="1:12" x14ac:dyDescent="0.3">
      <c r="A20" s="4"/>
      <c r="B20" s="39" t="s">
        <v>75</v>
      </c>
      <c r="C20" s="71">
        <v>20</v>
      </c>
      <c r="D20" s="71">
        <v>30</v>
      </c>
      <c r="E20" s="71">
        <v>30</v>
      </c>
      <c r="F20" s="41" t="s">
        <v>140</v>
      </c>
      <c r="G20" s="136"/>
      <c r="I20" t="s">
        <v>58</v>
      </c>
    </row>
    <row r="21" spans="1:12" x14ac:dyDescent="0.3">
      <c r="A21" s="3" t="s">
        <v>148</v>
      </c>
      <c r="B21" s="3"/>
      <c r="C21" s="3"/>
      <c r="D21" s="3"/>
      <c r="E21" s="3"/>
      <c r="F21" s="3"/>
      <c r="G21" s="3"/>
      <c r="I21" t="s">
        <v>58</v>
      </c>
    </row>
    <row r="22" spans="1:12" ht="15" customHeight="1" x14ac:dyDescent="0.3">
      <c r="A22" s="9" t="s">
        <v>149</v>
      </c>
      <c r="B22" s="28" t="s">
        <v>61</v>
      </c>
      <c r="C22" s="65">
        <v>44</v>
      </c>
      <c r="D22" s="65">
        <v>49</v>
      </c>
      <c r="E22" s="65">
        <v>55</v>
      </c>
      <c r="F22" s="23" t="s">
        <v>11</v>
      </c>
      <c r="G22" s="135" t="s">
        <v>135</v>
      </c>
      <c r="H22" s="66"/>
      <c r="I22" t="s">
        <v>58</v>
      </c>
    </row>
    <row r="23" spans="1:12" x14ac:dyDescent="0.3">
      <c r="A23" s="9"/>
      <c r="B23" s="31" t="s">
        <v>62</v>
      </c>
      <c r="C23" s="68" t="s">
        <v>150</v>
      </c>
      <c r="D23" s="68" t="s">
        <v>151</v>
      </c>
      <c r="E23" s="68" t="s">
        <v>152</v>
      </c>
      <c r="F23" s="33" t="s">
        <v>13</v>
      </c>
      <c r="G23" s="119" t="s">
        <v>287</v>
      </c>
      <c r="I23" t="s">
        <v>58</v>
      </c>
    </row>
    <row r="24" spans="1:12" x14ac:dyDescent="0.3">
      <c r="A24" s="9"/>
      <c r="B24" s="31" t="s">
        <v>64</v>
      </c>
      <c r="C24" s="69">
        <f>60/4.2</f>
        <v>14.285714285714285</v>
      </c>
      <c r="D24" s="69">
        <f>56/4.2</f>
        <v>13.333333333333332</v>
      </c>
      <c r="E24" s="69">
        <f>50/4.2</f>
        <v>11.904761904761905</v>
      </c>
      <c r="F24" s="33" t="s">
        <v>13</v>
      </c>
      <c r="G24" s="119" t="s">
        <v>153</v>
      </c>
      <c r="I24" t="s">
        <v>58</v>
      </c>
    </row>
    <row r="25" spans="1:12" x14ac:dyDescent="0.3">
      <c r="A25" s="9"/>
      <c r="B25" s="31" t="s">
        <v>66</v>
      </c>
      <c r="C25" s="68" t="s">
        <v>53</v>
      </c>
      <c r="D25" s="68" t="s">
        <v>53</v>
      </c>
      <c r="E25" s="68" t="s">
        <v>53</v>
      </c>
      <c r="F25" s="33" t="s">
        <v>13</v>
      </c>
      <c r="G25" s="119" t="s">
        <v>153</v>
      </c>
      <c r="I25" t="s">
        <v>58</v>
      </c>
    </row>
    <row r="26" spans="1:12" x14ac:dyDescent="0.3">
      <c r="A26" s="9"/>
      <c r="B26" s="31" t="s">
        <v>67</v>
      </c>
      <c r="C26" s="70" t="s">
        <v>154</v>
      </c>
      <c r="D26" s="70" t="s">
        <v>154</v>
      </c>
      <c r="E26" s="70" t="s">
        <v>154</v>
      </c>
      <c r="F26" s="26" t="s">
        <v>13</v>
      </c>
      <c r="G26" s="119" t="s">
        <v>147</v>
      </c>
      <c r="I26" t="s">
        <v>58</v>
      </c>
    </row>
    <row r="27" spans="1:12" x14ac:dyDescent="0.3">
      <c r="A27" s="9"/>
      <c r="B27" s="31" t="s">
        <v>69</v>
      </c>
      <c r="C27" s="68" t="s">
        <v>53</v>
      </c>
      <c r="D27" s="68" t="s">
        <v>53</v>
      </c>
      <c r="E27" s="68" t="s">
        <v>53</v>
      </c>
      <c r="F27" s="33" t="s">
        <v>11</v>
      </c>
      <c r="G27" s="119"/>
      <c r="I27" t="s">
        <v>58</v>
      </c>
    </row>
    <row r="28" spans="1:12" x14ac:dyDescent="0.3">
      <c r="A28" s="9"/>
      <c r="B28" s="31" t="s">
        <v>70</v>
      </c>
      <c r="C28" s="68" t="s">
        <v>53</v>
      </c>
      <c r="D28" s="68" t="s">
        <v>53</v>
      </c>
      <c r="E28" s="68" t="s">
        <v>53</v>
      </c>
      <c r="F28" s="33" t="s">
        <v>11</v>
      </c>
      <c r="G28" s="119"/>
      <c r="I28" t="s">
        <v>58</v>
      </c>
    </row>
    <row r="29" spans="1:12" x14ac:dyDescent="0.3">
      <c r="A29" s="9"/>
      <c r="B29" s="31" t="s">
        <v>72</v>
      </c>
      <c r="C29" s="68" t="s">
        <v>155</v>
      </c>
      <c r="D29" s="68" t="s">
        <v>155</v>
      </c>
      <c r="E29" s="68" t="s">
        <v>155</v>
      </c>
      <c r="F29" s="26" t="s">
        <v>13</v>
      </c>
      <c r="G29" s="119" t="s">
        <v>156</v>
      </c>
      <c r="I29" t="s">
        <v>58</v>
      </c>
    </row>
    <row r="30" spans="1:12" x14ac:dyDescent="0.3">
      <c r="A30" s="9"/>
      <c r="B30" s="39" t="s">
        <v>75</v>
      </c>
      <c r="C30" s="71">
        <v>20</v>
      </c>
      <c r="D30" s="71">
        <v>30</v>
      </c>
      <c r="E30" s="71">
        <v>30</v>
      </c>
      <c r="F30" s="41" t="s">
        <v>157</v>
      </c>
      <c r="G30" s="136"/>
      <c r="I30" t="s">
        <v>58</v>
      </c>
    </row>
    <row r="31" spans="1:12" x14ac:dyDescent="0.3">
      <c r="I31" t="s">
        <v>58</v>
      </c>
    </row>
  </sheetData>
  <mergeCells count="5">
    <mergeCell ref="A2:G2"/>
    <mergeCell ref="A3:A11"/>
    <mergeCell ref="A12:A20"/>
    <mergeCell ref="A21:G21"/>
    <mergeCell ref="A22:A30"/>
  </mergeCell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zoomScale="85" zoomScaleNormal="85" workbookViewId="0">
      <selection activeCell="A20" sqref="A20:A28"/>
    </sheetView>
  </sheetViews>
  <sheetFormatPr defaultRowHeight="14.4" x14ac:dyDescent="0.3"/>
  <cols>
    <col min="1" max="1" width="11.109375" customWidth="1"/>
    <col min="2" max="2" width="51.88671875" customWidth="1"/>
    <col min="3" max="5" width="5.5546875" customWidth="1"/>
    <col min="6" max="6" width="10.44140625" customWidth="1"/>
    <col min="7" max="7" width="10.109375" customWidth="1"/>
    <col min="8" max="1025" width="8.5546875" customWidth="1"/>
  </cols>
  <sheetData>
    <row r="1" spans="1:7" x14ac:dyDescent="0.3">
      <c r="A1" s="61" t="s">
        <v>55</v>
      </c>
      <c r="B1" s="62" t="s">
        <v>56</v>
      </c>
      <c r="C1" s="62">
        <v>2015</v>
      </c>
      <c r="D1" s="62">
        <v>2030</v>
      </c>
      <c r="E1" s="62">
        <v>2050</v>
      </c>
      <c r="F1" s="62" t="s">
        <v>0</v>
      </c>
      <c r="G1" s="64" t="s">
        <v>57</v>
      </c>
    </row>
    <row r="2" spans="1:7" ht="14.4" customHeight="1" x14ac:dyDescent="0.3">
      <c r="A2" s="2" t="s">
        <v>158</v>
      </c>
      <c r="B2" s="72" t="s">
        <v>61</v>
      </c>
      <c r="C2" s="73">
        <v>231</v>
      </c>
      <c r="D2" s="73">
        <v>231</v>
      </c>
      <c r="E2" s="73">
        <v>231</v>
      </c>
      <c r="F2" s="74" t="s">
        <v>21</v>
      </c>
      <c r="G2" s="75"/>
    </row>
    <row r="3" spans="1:7" x14ac:dyDescent="0.3">
      <c r="A3" s="2"/>
      <c r="B3" s="76" t="s">
        <v>62</v>
      </c>
      <c r="C3" s="77">
        <v>1800</v>
      </c>
      <c r="D3" s="77">
        <v>1800</v>
      </c>
      <c r="E3" s="77">
        <v>1800</v>
      </c>
      <c r="F3" s="77" t="s">
        <v>21</v>
      </c>
      <c r="G3" s="78"/>
    </row>
    <row r="4" spans="1:7" x14ac:dyDescent="0.3">
      <c r="A4" s="2"/>
      <c r="B4" s="76" t="s">
        <v>64</v>
      </c>
      <c r="C4" s="77">
        <v>47</v>
      </c>
      <c r="D4" s="77">
        <v>47</v>
      </c>
      <c r="E4" s="77">
        <v>47</v>
      </c>
      <c r="F4" s="77" t="s">
        <v>21</v>
      </c>
      <c r="G4" s="78"/>
    </row>
    <row r="5" spans="1:7" x14ac:dyDescent="0.3">
      <c r="A5" s="2"/>
      <c r="B5" s="76" t="s">
        <v>66</v>
      </c>
      <c r="C5" s="77" t="s">
        <v>51</v>
      </c>
      <c r="D5" s="77" t="s">
        <v>51</v>
      </c>
      <c r="E5" s="77" t="s">
        <v>51</v>
      </c>
      <c r="F5" s="77"/>
      <c r="G5" s="78"/>
    </row>
    <row r="6" spans="1:7" x14ac:dyDescent="0.3">
      <c r="A6" s="2"/>
      <c r="B6" s="76" t="s">
        <v>67</v>
      </c>
      <c r="C6" s="68" t="s">
        <v>53</v>
      </c>
      <c r="D6" s="68" t="s">
        <v>53</v>
      </c>
      <c r="E6" s="68" t="s">
        <v>53</v>
      </c>
      <c r="F6" s="77"/>
      <c r="G6" s="78"/>
    </row>
    <row r="7" spans="1:7" x14ac:dyDescent="0.3">
      <c r="A7" s="2"/>
      <c r="B7" s="76" t="s">
        <v>69</v>
      </c>
      <c r="C7" s="68" t="s">
        <v>53</v>
      </c>
      <c r="D7" s="68" t="s">
        <v>53</v>
      </c>
      <c r="E7" s="68" t="s">
        <v>53</v>
      </c>
      <c r="F7" s="77"/>
      <c r="G7" s="78"/>
    </row>
    <row r="8" spans="1:7" x14ac:dyDescent="0.3">
      <c r="A8" s="2"/>
      <c r="B8" s="76" t="s">
        <v>70</v>
      </c>
      <c r="C8" s="68" t="s">
        <v>53</v>
      </c>
      <c r="D8" s="68" t="s">
        <v>53</v>
      </c>
      <c r="E8" s="68" t="s">
        <v>53</v>
      </c>
      <c r="F8" s="77"/>
      <c r="G8" s="78"/>
    </row>
    <row r="9" spans="1:7" x14ac:dyDescent="0.3">
      <c r="A9" s="2"/>
      <c r="B9" s="76" t="s">
        <v>72</v>
      </c>
      <c r="C9" s="68" t="s">
        <v>53</v>
      </c>
      <c r="D9" s="68" t="s">
        <v>53</v>
      </c>
      <c r="E9" s="68" t="s">
        <v>53</v>
      </c>
      <c r="F9" s="77"/>
      <c r="G9" s="78"/>
    </row>
    <row r="10" spans="1:7" x14ac:dyDescent="0.3">
      <c r="A10" s="2"/>
      <c r="B10" s="79" t="s">
        <v>75</v>
      </c>
      <c r="C10" s="80">
        <v>25</v>
      </c>
      <c r="D10" s="80">
        <v>25</v>
      </c>
      <c r="E10" s="80"/>
      <c r="F10" s="80" t="s">
        <v>21</v>
      </c>
      <c r="G10" s="81"/>
    </row>
    <row r="11" spans="1:7" ht="14.4" customHeight="1" x14ac:dyDescent="0.3">
      <c r="A11" s="2" t="s">
        <v>159</v>
      </c>
      <c r="B11" s="72" t="s">
        <v>61</v>
      </c>
      <c r="C11" s="82">
        <v>192</v>
      </c>
      <c r="D11" s="82">
        <v>192</v>
      </c>
      <c r="E11" s="82">
        <v>192</v>
      </c>
      <c r="F11" s="73" t="s">
        <v>21</v>
      </c>
      <c r="G11" s="75"/>
    </row>
    <row r="12" spans="1:7" x14ac:dyDescent="0.3">
      <c r="A12" s="2"/>
      <c r="B12" s="76" t="s">
        <v>62</v>
      </c>
      <c r="C12" s="77">
        <v>2000</v>
      </c>
      <c r="D12" s="77">
        <v>2000</v>
      </c>
      <c r="E12" s="77">
        <v>2000</v>
      </c>
      <c r="F12" s="77" t="s">
        <v>21</v>
      </c>
      <c r="G12" s="78"/>
    </row>
    <row r="13" spans="1:7" x14ac:dyDescent="0.3">
      <c r="A13" s="2"/>
      <c r="B13" s="76" t="s">
        <v>64</v>
      </c>
      <c r="C13" s="77">
        <v>49</v>
      </c>
      <c r="D13" s="77">
        <v>49</v>
      </c>
      <c r="E13" s="77">
        <v>49</v>
      </c>
      <c r="F13" s="77" t="s">
        <v>21</v>
      </c>
      <c r="G13" s="78"/>
    </row>
    <row r="14" spans="1:7" x14ac:dyDescent="0.3">
      <c r="A14" s="2"/>
      <c r="B14" s="76" t="s">
        <v>66</v>
      </c>
      <c r="C14" s="77" t="s">
        <v>51</v>
      </c>
      <c r="D14" s="77" t="s">
        <v>51</v>
      </c>
      <c r="E14" s="77" t="s">
        <v>51</v>
      </c>
      <c r="F14" s="77"/>
      <c r="G14" s="78"/>
    </row>
    <row r="15" spans="1:7" x14ac:dyDescent="0.3">
      <c r="A15" s="2"/>
      <c r="B15" s="76" t="s">
        <v>67</v>
      </c>
      <c r="C15" s="68" t="s">
        <v>53</v>
      </c>
      <c r="D15" s="68" t="s">
        <v>53</v>
      </c>
      <c r="E15" s="68" t="s">
        <v>53</v>
      </c>
      <c r="F15" s="77"/>
      <c r="G15" s="78"/>
    </row>
    <row r="16" spans="1:7" x14ac:dyDescent="0.3">
      <c r="A16" s="2"/>
      <c r="B16" s="76" t="s">
        <v>69</v>
      </c>
      <c r="C16" s="68" t="s">
        <v>53</v>
      </c>
      <c r="D16" s="68" t="s">
        <v>53</v>
      </c>
      <c r="E16" s="68" t="s">
        <v>53</v>
      </c>
      <c r="F16" s="77"/>
      <c r="G16" s="78"/>
    </row>
    <row r="17" spans="1:7" x14ac:dyDescent="0.3">
      <c r="A17" s="2"/>
      <c r="B17" s="76" t="s">
        <v>70</v>
      </c>
      <c r="C17" s="68" t="s">
        <v>53</v>
      </c>
      <c r="D17" s="68" t="s">
        <v>53</v>
      </c>
      <c r="E17" s="68" t="s">
        <v>53</v>
      </c>
      <c r="F17" s="77"/>
      <c r="G17" s="78"/>
    </row>
    <row r="18" spans="1:7" x14ac:dyDescent="0.3">
      <c r="A18" s="2"/>
      <c r="B18" s="76" t="s">
        <v>72</v>
      </c>
      <c r="C18" s="68" t="s">
        <v>53</v>
      </c>
      <c r="D18" s="68" t="s">
        <v>53</v>
      </c>
      <c r="E18" s="68" t="s">
        <v>53</v>
      </c>
      <c r="F18" s="77"/>
      <c r="G18" s="78"/>
    </row>
    <row r="19" spans="1:7" x14ac:dyDescent="0.3">
      <c r="A19" s="2"/>
      <c r="B19" s="79" t="s">
        <v>75</v>
      </c>
      <c r="C19" s="80">
        <v>25</v>
      </c>
      <c r="D19" s="80">
        <v>25</v>
      </c>
      <c r="E19" s="80"/>
      <c r="F19" s="80"/>
      <c r="G19" s="81"/>
    </row>
    <row r="20" spans="1:7" ht="14.4" customHeight="1" x14ac:dyDescent="0.3">
      <c r="A20" s="2" t="s">
        <v>160</v>
      </c>
      <c r="B20" s="72" t="s">
        <v>61</v>
      </c>
      <c r="C20" s="82">
        <v>688</v>
      </c>
      <c r="D20" s="82">
        <v>688</v>
      </c>
      <c r="E20" s="82">
        <v>688</v>
      </c>
      <c r="F20" s="73" t="s">
        <v>21</v>
      </c>
      <c r="G20" s="75"/>
    </row>
    <row r="21" spans="1:7" x14ac:dyDescent="0.3">
      <c r="A21" s="2"/>
      <c r="B21" s="76" t="s">
        <v>62</v>
      </c>
      <c r="C21" s="77">
        <v>1600</v>
      </c>
      <c r="D21" s="77">
        <v>1600</v>
      </c>
      <c r="E21" s="77">
        <v>1600</v>
      </c>
      <c r="F21" s="77" t="s">
        <v>21</v>
      </c>
      <c r="G21" s="78"/>
    </row>
    <row r="22" spans="1:7" x14ac:dyDescent="0.3">
      <c r="A22" s="2"/>
      <c r="B22" s="76" t="s">
        <v>64</v>
      </c>
      <c r="C22" s="77">
        <v>37</v>
      </c>
      <c r="D22" s="77">
        <v>34</v>
      </c>
      <c r="E22" s="77">
        <v>34</v>
      </c>
      <c r="F22" s="77" t="s">
        <v>21</v>
      </c>
      <c r="G22" s="78"/>
    </row>
    <row r="23" spans="1:7" x14ac:dyDescent="0.3">
      <c r="A23" s="2"/>
      <c r="B23" s="76" t="s">
        <v>66</v>
      </c>
      <c r="C23" s="77" t="s">
        <v>51</v>
      </c>
      <c r="D23" s="77" t="s">
        <v>51</v>
      </c>
      <c r="E23" s="77" t="s">
        <v>51</v>
      </c>
      <c r="F23" s="77"/>
      <c r="G23" s="78"/>
    </row>
    <row r="24" spans="1:7" x14ac:dyDescent="0.3">
      <c r="A24" s="2"/>
      <c r="B24" s="76" t="s">
        <v>67</v>
      </c>
      <c r="C24" s="68" t="s">
        <v>53</v>
      </c>
      <c r="D24" s="68" t="s">
        <v>53</v>
      </c>
      <c r="E24" s="68" t="s">
        <v>53</v>
      </c>
      <c r="F24" s="77"/>
      <c r="G24" s="78"/>
    </row>
    <row r="25" spans="1:7" x14ac:dyDescent="0.3">
      <c r="A25" s="2"/>
      <c r="B25" s="76" t="s">
        <v>69</v>
      </c>
      <c r="C25" s="68" t="s">
        <v>53</v>
      </c>
      <c r="D25" s="68" t="s">
        <v>53</v>
      </c>
      <c r="E25" s="68" t="s">
        <v>53</v>
      </c>
      <c r="F25" s="77"/>
      <c r="G25" s="78"/>
    </row>
    <row r="26" spans="1:7" x14ac:dyDescent="0.3">
      <c r="A26" s="2"/>
      <c r="B26" s="76" t="s">
        <v>70</v>
      </c>
      <c r="C26" s="68" t="s">
        <v>53</v>
      </c>
      <c r="D26" s="68" t="s">
        <v>53</v>
      </c>
      <c r="E26" s="68" t="s">
        <v>53</v>
      </c>
      <c r="F26" s="77"/>
      <c r="G26" s="78"/>
    </row>
    <row r="27" spans="1:7" x14ac:dyDescent="0.3">
      <c r="A27" s="2"/>
      <c r="B27" s="76" t="s">
        <v>72</v>
      </c>
      <c r="C27" s="68" t="s">
        <v>53</v>
      </c>
      <c r="D27" s="68" t="s">
        <v>53</v>
      </c>
      <c r="E27" s="68" t="s">
        <v>53</v>
      </c>
      <c r="F27" s="77"/>
      <c r="G27" s="78"/>
    </row>
    <row r="28" spans="1:7" x14ac:dyDescent="0.3">
      <c r="A28" s="2"/>
      <c r="B28" s="79" t="s">
        <v>75</v>
      </c>
      <c r="C28" s="80">
        <v>25</v>
      </c>
      <c r="D28" s="80">
        <v>25</v>
      </c>
      <c r="E28" s="80"/>
      <c r="F28" s="80" t="s">
        <v>21</v>
      </c>
      <c r="G28" s="81"/>
    </row>
  </sheetData>
  <mergeCells count="3">
    <mergeCell ref="A2:A10"/>
    <mergeCell ref="A11:A19"/>
    <mergeCell ref="A20:A28"/>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7"/>
  <sheetViews>
    <sheetView topLeftCell="A52" zoomScale="85" zoomScaleNormal="85" workbookViewId="0">
      <selection activeCell="J52" sqref="J52"/>
    </sheetView>
  </sheetViews>
  <sheetFormatPr defaultRowHeight="14.4" x14ac:dyDescent="0.3"/>
  <cols>
    <col min="1" max="1" width="10.33203125" customWidth="1"/>
    <col min="2" max="2" width="48.21875" customWidth="1"/>
    <col min="3" max="5" width="9.6640625" customWidth="1"/>
    <col min="6" max="6" width="10.109375" customWidth="1"/>
    <col min="7" max="7" width="9.77734375" customWidth="1"/>
    <col min="8" max="1025" width="8.5546875" customWidth="1"/>
  </cols>
  <sheetData>
    <row r="1" spans="1:7" x14ac:dyDescent="0.3">
      <c r="A1" s="83" t="s">
        <v>55</v>
      </c>
      <c r="B1" s="73" t="s">
        <v>56</v>
      </c>
      <c r="C1" s="73">
        <v>2015</v>
      </c>
      <c r="D1" s="73">
        <v>2030</v>
      </c>
      <c r="E1" s="73">
        <v>2050</v>
      </c>
      <c r="F1" s="73" t="s">
        <v>0</v>
      </c>
      <c r="G1" s="75" t="s">
        <v>57</v>
      </c>
    </row>
    <row r="2" spans="1:7" x14ac:dyDescent="0.3">
      <c r="A2" s="1" t="s">
        <v>161</v>
      </c>
      <c r="B2" s="1"/>
      <c r="C2" s="1"/>
      <c r="D2" s="1"/>
      <c r="E2" s="1"/>
      <c r="F2" s="1"/>
      <c r="G2" s="1"/>
    </row>
    <row r="3" spans="1:7" ht="14.4" customHeight="1" x14ac:dyDescent="0.3">
      <c r="A3" s="2" t="s">
        <v>162</v>
      </c>
      <c r="B3" s="72" t="s">
        <v>163</v>
      </c>
      <c r="C3" s="84" t="s">
        <v>164</v>
      </c>
      <c r="D3" s="84" t="s">
        <v>165</v>
      </c>
      <c r="E3" s="84" t="s">
        <v>166</v>
      </c>
      <c r="F3" s="85" t="s">
        <v>23</v>
      </c>
      <c r="G3" s="75"/>
    </row>
    <row r="4" spans="1:7" x14ac:dyDescent="0.3">
      <c r="A4" s="2"/>
      <c r="B4" s="76" t="s">
        <v>62</v>
      </c>
      <c r="C4" s="86" t="s">
        <v>167</v>
      </c>
      <c r="D4" s="86" t="s">
        <v>168</v>
      </c>
      <c r="E4" s="86" t="s">
        <v>169</v>
      </c>
      <c r="F4" s="77" t="s">
        <v>23</v>
      </c>
      <c r="G4" s="78"/>
    </row>
    <row r="5" spans="1:7" x14ac:dyDescent="0.3">
      <c r="A5" s="2"/>
      <c r="B5" s="76" t="s">
        <v>64</v>
      </c>
      <c r="C5" s="86" t="s">
        <v>170</v>
      </c>
      <c r="D5" s="86" t="s">
        <v>171</v>
      </c>
      <c r="E5" s="86" t="s">
        <v>172</v>
      </c>
      <c r="F5" s="77" t="s">
        <v>23</v>
      </c>
      <c r="G5" s="78"/>
    </row>
    <row r="6" spans="1:7" x14ac:dyDescent="0.3">
      <c r="A6" s="2"/>
      <c r="B6" s="76" t="s">
        <v>66</v>
      </c>
      <c r="C6" s="86" t="s">
        <v>51</v>
      </c>
      <c r="D6" s="86" t="s">
        <v>51</v>
      </c>
      <c r="E6" s="86" t="s">
        <v>51</v>
      </c>
      <c r="F6" s="77"/>
      <c r="G6" s="78"/>
    </row>
    <row r="7" spans="1:7" x14ac:dyDescent="0.3">
      <c r="A7" s="2"/>
      <c r="B7" s="76" t="s">
        <v>67</v>
      </c>
      <c r="C7" s="86" t="s">
        <v>51</v>
      </c>
      <c r="D7" s="86" t="s">
        <v>51</v>
      </c>
      <c r="E7" s="86" t="s">
        <v>51</v>
      </c>
      <c r="F7" s="77"/>
      <c r="G7" s="78"/>
    </row>
    <row r="8" spans="1:7" x14ac:dyDescent="0.3">
      <c r="A8" s="2"/>
      <c r="B8" s="76" t="s">
        <v>69</v>
      </c>
      <c r="C8" s="86" t="s">
        <v>51</v>
      </c>
      <c r="D8" s="86" t="s">
        <v>51</v>
      </c>
      <c r="E8" s="86" t="s">
        <v>51</v>
      </c>
      <c r="F8" s="77"/>
      <c r="G8" s="78"/>
    </row>
    <row r="9" spans="1:7" x14ac:dyDescent="0.3">
      <c r="A9" s="2"/>
      <c r="B9" s="76" t="s">
        <v>70</v>
      </c>
      <c r="C9" s="86">
        <v>1</v>
      </c>
      <c r="D9" s="86">
        <v>1</v>
      </c>
      <c r="E9" s="86">
        <v>1</v>
      </c>
      <c r="F9" s="77" t="s">
        <v>23</v>
      </c>
      <c r="G9" s="78"/>
    </row>
    <row r="10" spans="1:7" x14ac:dyDescent="0.3">
      <c r="A10" s="2"/>
      <c r="B10" s="76" t="s">
        <v>72</v>
      </c>
      <c r="C10" s="86" t="s">
        <v>51</v>
      </c>
      <c r="D10" s="86" t="s">
        <v>51</v>
      </c>
      <c r="E10" s="86" t="s">
        <v>51</v>
      </c>
      <c r="F10" s="77"/>
      <c r="G10" s="78"/>
    </row>
    <row r="11" spans="1:7" x14ac:dyDescent="0.3">
      <c r="A11" s="2"/>
      <c r="B11" s="79" t="s">
        <v>75</v>
      </c>
      <c r="C11" s="87">
        <v>12</v>
      </c>
      <c r="D11" s="87">
        <v>12</v>
      </c>
      <c r="E11" s="87">
        <v>12</v>
      </c>
      <c r="F11" s="80" t="s">
        <v>23</v>
      </c>
      <c r="G11" s="81"/>
    </row>
    <row r="12" spans="1:7" ht="14.4" customHeight="1" x14ac:dyDescent="0.3">
      <c r="A12" s="2" t="s">
        <v>173</v>
      </c>
      <c r="B12" s="72" t="s">
        <v>163</v>
      </c>
      <c r="C12" s="84" t="s">
        <v>174</v>
      </c>
      <c r="D12" s="84" t="s">
        <v>175</v>
      </c>
      <c r="E12" s="84" t="s">
        <v>176</v>
      </c>
      <c r="F12" s="73" t="s">
        <v>23</v>
      </c>
      <c r="G12" s="75"/>
    </row>
    <row r="13" spans="1:7" x14ac:dyDescent="0.3">
      <c r="A13" s="2"/>
      <c r="B13" s="76" t="s">
        <v>62</v>
      </c>
      <c r="C13" s="88" t="s">
        <v>177</v>
      </c>
      <c r="D13" s="88" t="s">
        <v>178</v>
      </c>
      <c r="E13" s="88" t="s">
        <v>179</v>
      </c>
      <c r="F13" s="89" t="s">
        <v>180</v>
      </c>
      <c r="G13" s="78"/>
    </row>
    <row r="14" spans="1:7" x14ac:dyDescent="0.3">
      <c r="A14" s="2"/>
      <c r="B14" s="76" t="s">
        <v>64</v>
      </c>
      <c r="C14" s="86" t="s">
        <v>181</v>
      </c>
      <c r="D14" s="86" t="s">
        <v>182</v>
      </c>
      <c r="E14" s="86" t="s">
        <v>183</v>
      </c>
      <c r="F14" s="77"/>
      <c r="G14" s="78"/>
    </row>
    <row r="15" spans="1:7" x14ac:dyDescent="0.3">
      <c r="A15" s="2"/>
      <c r="B15" s="76" t="s">
        <v>66</v>
      </c>
      <c r="C15" s="86" t="s">
        <v>51</v>
      </c>
      <c r="D15" s="86" t="s">
        <v>51</v>
      </c>
      <c r="E15" s="86" t="s">
        <v>51</v>
      </c>
      <c r="F15" s="77" t="s">
        <v>23</v>
      </c>
      <c r="G15" s="78"/>
    </row>
    <row r="16" spans="1:7" x14ac:dyDescent="0.3">
      <c r="A16" s="2"/>
      <c r="B16" s="76" t="s">
        <v>67</v>
      </c>
      <c r="C16" s="86" t="s">
        <v>51</v>
      </c>
      <c r="D16" s="86" t="s">
        <v>51</v>
      </c>
      <c r="E16" s="86" t="s">
        <v>51</v>
      </c>
      <c r="F16" s="77"/>
      <c r="G16" s="78"/>
    </row>
    <row r="17" spans="1:7" x14ac:dyDescent="0.3">
      <c r="A17" s="2"/>
      <c r="B17" s="76" t="s">
        <v>69</v>
      </c>
      <c r="C17" s="86" t="s">
        <v>51</v>
      </c>
      <c r="D17" s="86" t="s">
        <v>51</v>
      </c>
      <c r="E17" s="86" t="s">
        <v>51</v>
      </c>
      <c r="F17" s="77"/>
      <c r="G17" s="78"/>
    </row>
    <row r="18" spans="1:7" x14ac:dyDescent="0.3">
      <c r="A18" s="2"/>
      <c r="B18" s="76" t="s">
        <v>70</v>
      </c>
      <c r="C18" s="86">
        <v>1</v>
      </c>
      <c r="D18" s="86">
        <v>1</v>
      </c>
      <c r="E18" s="86">
        <v>1</v>
      </c>
      <c r="F18" s="77" t="s">
        <v>23</v>
      </c>
      <c r="G18" s="78"/>
    </row>
    <row r="19" spans="1:7" x14ac:dyDescent="0.3">
      <c r="A19" s="2"/>
      <c r="B19" s="76" t="s">
        <v>72</v>
      </c>
      <c r="C19" s="86" t="s">
        <v>51</v>
      </c>
      <c r="D19" s="86" t="s">
        <v>51</v>
      </c>
      <c r="E19" s="86" t="s">
        <v>51</v>
      </c>
      <c r="F19" s="77"/>
      <c r="G19" s="78"/>
    </row>
    <row r="20" spans="1:7" x14ac:dyDescent="0.3">
      <c r="A20" s="2"/>
      <c r="B20" s="79" t="s">
        <v>75</v>
      </c>
      <c r="C20" s="87">
        <v>18</v>
      </c>
      <c r="D20" s="87">
        <v>18</v>
      </c>
      <c r="E20" s="87">
        <v>18</v>
      </c>
      <c r="F20" s="80" t="s">
        <v>23</v>
      </c>
      <c r="G20" s="81"/>
    </row>
    <row r="21" spans="1:7" ht="14.4" customHeight="1" x14ac:dyDescent="0.3">
      <c r="A21" s="2" t="s">
        <v>184</v>
      </c>
      <c r="B21" s="72" t="s">
        <v>163</v>
      </c>
      <c r="C21" s="84" t="s">
        <v>185</v>
      </c>
      <c r="D21" s="84" t="s">
        <v>186</v>
      </c>
      <c r="E21" s="84" t="s">
        <v>187</v>
      </c>
      <c r="F21" s="73" t="s">
        <v>23</v>
      </c>
      <c r="G21" s="75"/>
    </row>
    <row r="22" spans="1:7" x14ac:dyDescent="0.3">
      <c r="A22" s="2"/>
      <c r="B22" s="76" t="s">
        <v>62</v>
      </c>
      <c r="C22" s="86" t="s">
        <v>188</v>
      </c>
      <c r="D22" s="86" t="s">
        <v>189</v>
      </c>
      <c r="E22" s="86" t="s">
        <v>190</v>
      </c>
      <c r="F22" s="77" t="s">
        <v>23</v>
      </c>
      <c r="G22" s="78"/>
    </row>
    <row r="23" spans="1:7" x14ac:dyDescent="0.3">
      <c r="A23" s="2"/>
      <c r="B23" s="76" t="s">
        <v>64</v>
      </c>
      <c r="C23" s="86">
        <v>4</v>
      </c>
      <c r="D23" s="86">
        <v>5</v>
      </c>
      <c r="E23" s="86">
        <v>6</v>
      </c>
      <c r="F23" s="77" t="s">
        <v>23</v>
      </c>
      <c r="G23" s="78"/>
    </row>
    <row r="24" spans="1:7" x14ac:dyDescent="0.3">
      <c r="A24" s="2"/>
      <c r="B24" s="76" t="s">
        <v>66</v>
      </c>
      <c r="C24" s="86">
        <f>0.5/1000</f>
        <v>5.0000000000000001E-4</v>
      </c>
      <c r="D24" s="86">
        <f>0.42/1000</f>
        <v>4.1999999999999996E-4</v>
      </c>
      <c r="E24" s="86">
        <f>0.38/1000</f>
        <v>3.8000000000000002E-4</v>
      </c>
      <c r="F24" s="77" t="s">
        <v>23</v>
      </c>
      <c r="G24" s="78"/>
    </row>
    <row r="25" spans="1:7" x14ac:dyDescent="0.3">
      <c r="A25" s="2"/>
      <c r="B25" s="76" t="s">
        <v>67</v>
      </c>
      <c r="C25" s="86" t="s">
        <v>51</v>
      </c>
      <c r="D25" s="86" t="s">
        <v>51</v>
      </c>
      <c r="E25" s="86" t="s">
        <v>51</v>
      </c>
      <c r="F25" s="77"/>
      <c r="G25" s="78"/>
    </row>
    <row r="26" spans="1:7" x14ac:dyDescent="0.3">
      <c r="A26" s="2"/>
      <c r="B26" s="76" t="s">
        <v>69</v>
      </c>
      <c r="C26" s="86" t="s">
        <v>51</v>
      </c>
      <c r="D26" s="86" t="s">
        <v>51</v>
      </c>
      <c r="E26" s="86" t="s">
        <v>51</v>
      </c>
      <c r="F26" s="77"/>
      <c r="G26" s="78"/>
    </row>
    <row r="27" spans="1:7" x14ac:dyDescent="0.3">
      <c r="A27" s="2"/>
      <c r="B27" s="76" t="s">
        <v>70</v>
      </c>
      <c r="C27" s="90" t="s">
        <v>101</v>
      </c>
      <c r="D27" s="90" t="s">
        <v>101</v>
      </c>
      <c r="E27" s="90" t="s">
        <v>101</v>
      </c>
      <c r="F27" s="77" t="s">
        <v>23</v>
      </c>
      <c r="G27" s="78"/>
    </row>
    <row r="28" spans="1:7" x14ac:dyDescent="0.3">
      <c r="A28" s="2"/>
      <c r="B28" s="76" t="s">
        <v>72</v>
      </c>
      <c r="C28" s="86" t="s">
        <v>51</v>
      </c>
      <c r="D28" s="86" t="s">
        <v>51</v>
      </c>
      <c r="E28" s="86" t="s">
        <v>51</v>
      </c>
      <c r="F28" s="77"/>
      <c r="G28" s="78"/>
    </row>
    <row r="29" spans="1:7" x14ac:dyDescent="0.3">
      <c r="A29" s="2"/>
      <c r="B29" s="79" t="s">
        <v>75</v>
      </c>
      <c r="C29" s="87">
        <v>20</v>
      </c>
      <c r="D29" s="87">
        <v>20</v>
      </c>
      <c r="E29" s="87">
        <v>20</v>
      </c>
      <c r="F29" s="80" t="s">
        <v>23</v>
      </c>
      <c r="G29" s="81"/>
    </row>
    <row r="30" spans="1:7" x14ac:dyDescent="0.3">
      <c r="A30" s="15" t="s">
        <v>191</v>
      </c>
      <c r="B30" s="15"/>
      <c r="C30" s="15"/>
      <c r="D30" s="15"/>
      <c r="E30" s="15"/>
      <c r="F30" s="15"/>
      <c r="G30" s="15"/>
    </row>
    <row r="31" spans="1:7" ht="14.4" customHeight="1" x14ac:dyDescent="0.3">
      <c r="A31" s="2" t="s">
        <v>192</v>
      </c>
      <c r="B31" s="72" t="s">
        <v>163</v>
      </c>
      <c r="C31" s="84">
        <v>400</v>
      </c>
      <c r="D31" s="84">
        <v>430</v>
      </c>
      <c r="E31" s="84">
        <v>440</v>
      </c>
      <c r="F31" s="85" t="s">
        <v>27</v>
      </c>
      <c r="G31" s="75"/>
    </row>
    <row r="32" spans="1:7" x14ac:dyDescent="0.3">
      <c r="A32" s="2"/>
      <c r="B32" s="76" t="s">
        <v>62</v>
      </c>
      <c r="C32" s="86" t="s">
        <v>193</v>
      </c>
      <c r="D32" s="86" t="s">
        <v>194</v>
      </c>
      <c r="E32" s="86" t="s">
        <v>195</v>
      </c>
      <c r="F32" s="77" t="s">
        <v>27</v>
      </c>
      <c r="G32" s="78"/>
    </row>
    <row r="33" spans="1:7" x14ac:dyDescent="0.3">
      <c r="A33" s="2"/>
      <c r="B33" s="76" t="s">
        <v>64</v>
      </c>
      <c r="C33" s="86">
        <f>4%*800</f>
        <v>32</v>
      </c>
      <c r="D33" s="86">
        <f>3%*730</f>
        <v>21.9</v>
      </c>
      <c r="E33" s="86">
        <f>3%*650</f>
        <v>19.5</v>
      </c>
      <c r="F33" s="77" t="s">
        <v>27</v>
      </c>
      <c r="G33" s="78"/>
    </row>
    <row r="34" spans="1:7" x14ac:dyDescent="0.3">
      <c r="A34" s="2"/>
      <c r="B34" s="76" t="s">
        <v>66</v>
      </c>
      <c r="C34" s="86" t="s">
        <v>51</v>
      </c>
      <c r="D34" s="86" t="s">
        <v>51</v>
      </c>
      <c r="E34" s="86" t="s">
        <v>51</v>
      </c>
      <c r="F34" s="77"/>
      <c r="G34" s="78"/>
    </row>
    <row r="35" spans="1:7" x14ac:dyDescent="0.3">
      <c r="A35" s="2"/>
      <c r="B35" s="76" t="s">
        <v>67</v>
      </c>
      <c r="C35" s="86" t="s">
        <v>51</v>
      </c>
      <c r="D35" s="86" t="s">
        <v>51</v>
      </c>
      <c r="E35" s="86" t="s">
        <v>51</v>
      </c>
      <c r="F35" s="77"/>
      <c r="G35" s="78"/>
    </row>
    <row r="36" spans="1:7" x14ac:dyDescent="0.3">
      <c r="A36" s="2"/>
      <c r="B36" s="76" t="s">
        <v>69</v>
      </c>
      <c r="C36" s="86" t="s">
        <v>51</v>
      </c>
      <c r="D36" s="86" t="s">
        <v>51</v>
      </c>
      <c r="E36" s="86" t="s">
        <v>51</v>
      </c>
      <c r="F36" s="77"/>
      <c r="G36" s="78"/>
    </row>
    <row r="37" spans="1:7" x14ac:dyDescent="0.3">
      <c r="A37" s="2"/>
      <c r="B37" s="76" t="s">
        <v>70</v>
      </c>
      <c r="C37" s="86" t="s">
        <v>51</v>
      </c>
      <c r="D37" s="86" t="s">
        <v>51</v>
      </c>
      <c r="E37" s="86" t="s">
        <v>51</v>
      </c>
      <c r="F37" s="77"/>
      <c r="G37" s="78"/>
    </row>
    <row r="38" spans="1:7" x14ac:dyDescent="0.3">
      <c r="A38" s="2"/>
      <c r="B38" s="76" t="s">
        <v>72</v>
      </c>
      <c r="C38" s="86" t="s">
        <v>51</v>
      </c>
      <c r="D38" s="86" t="s">
        <v>51</v>
      </c>
      <c r="E38" s="86" t="s">
        <v>51</v>
      </c>
      <c r="F38" s="77"/>
      <c r="G38" s="78"/>
    </row>
    <row r="39" spans="1:7" x14ac:dyDescent="0.3">
      <c r="A39" s="2"/>
      <c r="B39" s="79" t="s">
        <v>75</v>
      </c>
      <c r="C39" s="87">
        <v>20</v>
      </c>
      <c r="D39" s="87">
        <v>20</v>
      </c>
      <c r="E39" s="87">
        <v>20</v>
      </c>
      <c r="F39" s="80" t="s">
        <v>27</v>
      </c>
      <c r="G39" s="81"/>
    </row>
    <row r="40" spans="1:7" x14ac:dyDescent="0.3">
      <c r="A40" s="14" t="s">
        <v>196</v>
      </c>
      <c r="B40" s="14"/>
      <c r="C40" s="14"/>
      <c r="D40" s="14"/>
      <c r="E40" s="14"/>
      <c r="F40" s="14"/>
      <c r="G40" s="14"/>
    </row>
    <row r="41" spans="1:7" ht="14.4" customHeight="1" x14ac:dyDescent="0.3">
      <c r="A41" s="2" t="s">
        <v>197</v>
      </c>
      <c r="B41" s="72" t="s">
        <v>163</v>
      </c>
      <c r="C41" s="84" t="s">
        <v>198</v>
      </c>
      <c r="D41" s="84" t="s">
        <v>199</v>
      </c>
      <c r="E41" s="84" t="s">
        <v>200</v>
      </c>
      <c r="F41" s="73" t="s">
        <v>23</v>
      </c>
      <c r="G41" s="75"/>
    </row>
    <row r="42" spans="1:7" x14ac:dyDescent="0.3">
      <c r="A42" s="2"/>
      <c r="B42" s="76" t="s">
        <v>62</v>
      </c>
      <c r="C42" s="86" t="s">
        <v>201</v>
      </c>
      <c r="D42" s="86" t="s">
        <v>202</v>
      </c>
      <c r="E42" s="86" t="s">
        <v>203</v>
      </c>
      <c r="F42" s="77" t="s">
        <v>23</v>
      </c>
      <c r="G42" s="78"/>
    </row>
    <row r="43" spans="1:7" x14ac:dyDescent="0.3">
      <c r="A43" s="2"/>
      <c r="B43" s="76" t="s">
        <v>64</v>
      </c>
      <c r="C43" s="86" t="s">
        <v>204</v>
      </c>
      <c r="D43" s="86" t="s">
        <v>205</v>
      </c>
      <c r="E43" s="86" t="s">
        <v>206</v>
      </c>
      <c r="F43" s="77" t="s">
        <v>23</v>
      </c>
      <c r="G43" s="78"/>
    </row>
    <row r="44" spans="1:7" x14ac:dyDescent="0.3">
      <c r="A44" s="2"/>
      <c r="B44" s="76" t="s">
        <v>66</v>
      </c>
      <c r="C44" s="86">
        <v>0</v>
      </c>
      <c r="D44" s="86">
        <v>0</v>
      </c>
      <c r="E44" s="86">
        <v>0</v>
      </c>
      <c r="F44" s="77" t="s">
        <v>23</v>
      </c>
      <c r="G44" s="78"/>
    </row>
    <row r="45" spans="1:7" x14ac:dyDescent="0.3">
      <c r="A45" s="2"/>
      <c r="B45" s="76" t="s">
        <v>67</v>
      </c>
      <c r="C45" s="86" t="s">
        <v>51</v>
      </c>
      <c r="D45" s="86" t="s">
        <v>51</v>
      </c>
      <c r="E45" s="86" t="s">
        <v>51</v>
      </c>
      <c r="F45" s="77"/>
      <c r="G45" s="78"/>
    </row>
    <row r="46" spans="1:7" x14ac:dyDescent="0.3">
      <c r="A46" s="2"/>
      <c r="B46" s="76" t="s">
        <v>69</v>
      </c>
      <c r="C46" s="86" t="s">
        <v>51</v>
      </c>
      <c r="D46" s="86" t="s">
        <v>51</v>
      </c>
      <c r="E46" s="86" t="s">
        <v>51</v>
      </c>
      <c r="F46" s="77"/>
      <c r="G46" s="78"/>
    </row>
    <row r="47" spans="1:7" x14ac:dyDescent="0.3">
      <c r="A47" s="2"/>
      <c r="B47" s="76" t="s">
        <v>70</v>
      </c>
      <c r="C47" s="86">
        <v>1</v>
      </c>
      <c r="D47" s="86">
        <v>1</v>
      </c>
      <c r="E47" s="86">
        <v>1</v>
      </c>
      <c r="F47" s="77" t="s">
        <v>23</v>
      </c>
      <c r="G47" s="78"/>
    </row>
    <row r="48" spans="1:7" x14ac:dyDescent="0.3">
      <c r="A48" s="2"/>
      <c r="B48" s="76" t="s">
        <v>72</v>
      </c>
      <c r="C48" s="86" t="s">
        <v>51</v>
      </c>
      <c r="D48" s="86" t="s">
        <v>51</v>
      </c>
      <c r="E48" s="86" t="s">
        <v>51</v>
      </c>
      <c r="F48" s="77"/>
      <c r="G48" s="78"/>
    </row>
    <row r="49" spans="1:7" x14ac:dyDescent="0.3">
      <c r="A49" s="2"/>
      <c r="B49" s="79" t="s">
        <v>75</v>
      </c>
      <c r="C49" s="87">
        <v>20</v>
      </c>
      <c r="D49" s="87">
        <v>20</v>
      </c>
      <c r="E49" s="87">
        <v>20</v>
      </c>
      <c r="F49" s="80" t="s">
        <v>23</v>
      </c>
      <c r="G49" s="81"/>
    </row>
    <row r="50" spans="1:7" ht="14.4" customHeight="1" x14ac:dyDescent="0.3">
      <c r="A50" s="2" t="s">
        <v>207</v>
      </c>
      <c r="B50" s="91" t="s">
        <v>163</v>
      </c>
      <c r="C50" s="92" t="s">
        <v>208</v>
      </c>
      <c r="D50" s="92" t="s">
        <v>209</v>
      </c>
      <c r="E50" s="92" t="s">
        <v>210</v>
      </c>
      <c r="F50" s="93" t="s">
        <v>23</v>
      </c>
      <c r="G50" s="94"/>
    </row>
    <row r="51" spans="1:7" x14ac:dyDescent="0.3">
      <c r="A51" s="2"/>
      <c r="B51" s="76" t="s">
        <v>62</v>
      </c>
      <c r="C51" s="86" t="s">
        <v>51</v>
      </c>
      <c r="D51" s="86" t="s">
        <v>51</v>
      </c>
      <c r="E51" s="86" t="s">
        <v>51</v>
      </c>
      <c r="F51" s="77"/>
      <c r="G51" s="78"/>
    </row>
    <row r="52" spans="1:7" x14ac:dyDescent="0.3">
      <c r="A52" s="2"/>
      <c r="B52" s="76" t="s">
        <v>64</v>
      </c>
      <c r="C52" s="86">
        <v>10.25</v>
      </c>
      <c r="D52" s="86">
        <v>11.66</v>
      </c>
      <c r="E52" s="86">
        <v>15</v>
      </c>
      <c r="F52" s="77" t="s">
        <v>23</v>
      </c>
      <c r="G52" s="78"/>
    </row>
    <row r="53" spans="1:7" x14ac:dyDescent="0.3">
      <c r="A53" s="2"/>
      <c r="B53" s="76" t="s">
        <v>66</v>
      </c>
      <c r="C53" s="86">
        <f>0.5/1000</f>
        <v>5.0000000000000001E-4</v>
      </c>
      <c r="D53" s="86">
        <v>4.2000000000000002E-4</v>
      </c>
      <c r="E53" s="86">
        <v>3.8000000000000002E-4</v>
      </c>
      <c r="F53" s="77" t="s">
        <v>23</v>
      </c>
      <c r="G53" s="78"/>
    </row>
    <row r="54" spans="1:7" x14ac:dyDescent="0.3">
      <c r="A54" s="2"/>
      <c r="B54" s="76" t="s">
        <v>67</v>
      </c>
      <c r="C54" s="86" t="s">
        <v>51</v>
      </c>
      <c r="D54" s="86" t="s">
        <v>51</v>
      </c>
      <c r="E54" s="86" t="s">
        <v>51</v>
      </c>
      <c r="F54" s="77"/>
      <c r="G54" s="78"/>
    </row>
    <row r="55" spans="1:7" x14ac:dyDescent="0.3">
      <c r="A55" s="2"/>
      <c r="B55" s="76" t="s">
        <v>69</v>
      </c>
      <c r="C55" s="86" t="s">
        <v>51</v>
      </c>
      <c r="D55" s="86" t="s">
        <v>51</v>
      </c>
      <c r="E55" s="86" t="s">
        <v>51</v>
      </c>
      <c r="F55" s="77"/>
      <c r="G55" s="78"/>
    </row>
    <row r="56" spans="1:7" x14ac:dyDescent="0.3">
      <c r="A56" s="2"/>
      <c r="B56" s="76" t="s">
        <v>70</v>
      </c>
      <c r="C56" s="95">
        <v>1</v>
      </c>
      <c r="D56" s="95">
        <v>1</v>
      </c>
      <c r="E56" s="95">
        <v>1</v>
      </c>
      <c r="F56" s="77" t="s">
        <v>23</v>
      </c>
      <c r="G56" s="78"/>
    </row>
    <row r="57" spans="1:7" x14ac:dyDescent="0.3">
      <c r="A57" s="2"/>
      <c r="B57" s="76" t="s">
        <v>72</v>
      </c>
      <c r="C57" s="86" t="s">
        <v>51</v>
      </c>
      <c r="D57" s="86" t="s">
        <v>51</v>
      </c>
      <c r="E57" s="86" t="s">
        <v>51</v>
      </c>
      <c r="F57" s="77"/>
      <c r="G57" s="78"/>
    </row>
    <row r="58" spans="1:7" x14ac:dyDescent="0.3">
      <c r="A58" s="2"/>
      <c r="B58" s="79" t="s">
        <v>75</v>
      </c>
      <c r="C58" s="87">
        <v>20</v>
      </c>
      <c r="D58" s="87">
        <v>20</v>
      </c>
      <c r="E58" s="87">
        <v>20</v>
      </c>
      <c r="F58" s="80" t="s">
        <v>23</v>
      </c>
      <c r="G58" s="81"/>
    </row>
    <row r="59" spans="1:7" x14ac:dyDescent="0.3">
      <c r="A59" s="14" t="s">
        <v>211</v>
      </c>
      <c r="B59" s="14"/>
      <c r="C59" s="14"/>
      <c r="D59" s="14"/>
      <c r="E59" s="14"/>
      <c r="F59" s="14"/>
      <c r="G59" s="14"/>
    </row>
    <row r="60" spans="1:7" ht="14.4" customHeight="1" x14ac:dyDescent="0.3">
      <c r="A60" s="2" t="s">
        <v>212</v>
      </c>
      <c r="B60" s="91" t="s">
        <v>163</v>
      </c>
      <c r="C60" s="73">
        <v>350</v>
      </c>
      <c r="D60" s="73">
        <v>380</v>
      </c>
      <c r="E60" s="73">
        <v>410</v>
      </c>
      <c r="F60" s="73" t="s">
        <v>21</v>
      </c>
      <c r="G60" s="75"/>
    </row>
    <row r="61" spans="1:7" x14ac:dyDescent="0.3">
      <c r="A61" s="2"/>
      <c r="B61" s="76" t="s">
        <v>62</v>
      </c>
      <c r="C61" s="86">
        <v>700</v>
      </c>
      <c r="D61" s="86">
        <v>590</v>
      </c>
      <c r="E61" s="86">
        <v>530</v>
      </c>
      <c r="F61" s="77" t="s">
        <v>21</v>
      </c>
      <c r="G61" s="78"/>
    </row>
    <row r="62" spans="1:7" x14ac:dyDescent="0.3">
      <c r="A62" s="2"/>
      <c r="B62" s="76" t="s">
        <v>64</v>
      </c>
      <c r="C62" s="96">
        <v>2</v>
      </c>
      <c r="D62" s="96">
        <v>2</v>
      </c>
      <c r="E62" s="96">
        <v>2</v>
      </c>
      <c r="F62" s="77" t="s">
        <v>21</v>
      </c>
      <c r="G62" s="78"/>
    </row>
    <row r="63" spans="1:7" x14ac:dyDescent="0.3">
      <c r="A63" s="2"/>
      <c r="B63" s="76" t="s">
        <v>66</v>
      </c>
      <c r="C63" s="86">
        <f>3.3/1000</f>
        <v>3.3E-3</v>
      </c>
      <c r="D63" s="86">
        <v>3.7000000000000002E-3</v>
      </c>
      <c r="E63" s="86">
        <v>3.8999999999999998E-3</v>
      </c>
      <c r="F63" s="77" t="s">
        <v>21</v>
      </c>
      <c r="G63" s="78"/>
    </row>
    <row r="64" spans="1:7" x14ac:dyDescent="0.3">
      <c r="A64" s="2"/>
      <c r="B64" s="76" t="s">
        <v>67</v>
      </c>
      <c r="C64" s="86" t="s">
        <v>51</v>
      </c>
      <c r="D64" s="86" t="s">
        <v>51</v>
      </c>
      <c r="E64" s="86" t="s">
        <v>51</v>
      </c>
      <c r="F64" s="77"/>
      <c r="G64" s="78"/>
    </row>
    <row r="65" spans="1:7" x14ac:dyDescent="0.3">
      <c r="A65" s="2"/>
      <c r="B65" s="76" t="s">
        <v>69</v>
      </c>
      <c r="C65" s="77">
        <v>10</v>
      </c>
      <c r="D65" s="77">
        <v>10</v>
      </c>
      <c r="E65" s="77">
        <v>10</v>
      </c>
      <c r="F65" s="77" t="s">
        <v>21</v>
      </c>
      <c r="G65" s="78"/>
    </row>
    <row r="66" spans="1:7" x14ac:dyDescent="0.3">
      <c r="A66" s="2"/>
      <c r="B66" s="76" t="s">
        <v>70</v>
      </c>
      <c r="C66" s="86" t="s">
        <v>51</v>
      </c>
      <c r="D66" s="86" t="s">
        <v>51</v>
      </c>
      <c r="E66" s="86" t="s">
        <v>51</v>
      </c>
      <c r="F66" s="77"/>
      <c r="G66" s="78"/>
    </row>
    <row r="67" spans="1:7" x14ac:dyDescent="0.3">
      <c r="A67" s="2"/>
      <c r="B67" s="76" t="s">
        <v>72</v>
      </c>
      <c r="C67" s="86" t="s">
        <v>51</v>
      </c>
      <c r="D67" s="86" t="s">
        <v>51</v>
      </c>
      <c r="E67" s="86" t="s">
        <v>51</v>
      </c>
      <c r="F67" s="77"/>
      <c r="G67" s="78"/>
    </row>
    <row r="68" spans="1:7" x14ac:dyDescent="0.3">
      <c r="A68" s="2"/>
      <c r="B68" s="79" t="s">
        <v>75</v>
      </c>
      <c r="C68" s="80">
        <v>25</v>
      </c>
      <c r="D68" s="80">
        <v>25</v>
      </c>
      <c r="E68" s="80">
        <v>25</v>
      </c>
      <c r="F68" s="80" t="s">
        <v>21</v>
      </c>
      <c r="G68" s="81"/>
    </row>
    <row r="69" spans="1:7" ht="14.4" customHeight="1" x14ac:dyDescent="0.3">
      <c r="A69" s="2" t="s">
        <v>213</v>
      </c>
      <c r="B69" s="91" t="s">
        <v>163</v>
      </c>
      <c r="C69" s="93">
        <v>170</v>
      </c>
      <c r="D69" s="93">
        <v>173</v>
      </c>
      <c r="E69" s="93">
        <v>175</v>
      </c>
      <c r="F69" s="93" t="s">
        <v>21</v>
      </c>
      <c r="G69" s="94"/>
    </row>
    <row r="70" spans="1:7" x14ac:dyDescent="0.3">
      <c r="A70" s="2"/>
      <c r="B70" s="76" t="s">
        <v>62</v>
      </c>
      <c r="C70" s="77">
        <v>600</v>
      </c>
      <c r="D70" s="77">
        <v>510</v>
      </c>
      <c r="E70" s="77">
        <v>460</v>
      </c>
      <c r="F70" s="77" t="s">
        <v>21</v>
      </c>
      <c r="G70" s="78"/>
    </row>
    <row r="71" spans="1:7" x14ac:dyDescent="0.3">
      <c r="A71" s="2"/>
      <c r="B71" s="76" t="s">
        <v>64</v>
      </c>
      <c r="C71" s="77">
        <v>2</v>
      </c>
      <c r="D71" s="77">
        <v>2</v>
      </c>
      <c r="E71" s="77">
        <v>2</v>
      </c>
      <c r="F71" s="77" t="s">
        <v>21</v>
      </c>
      <c r="G71" s="78"/>
    </row>
    <row r="72" spans="1:7" x14ac:dyDescent="0.3">
      <c r="A72" s="2"/>
      <c r="B72" s="76" t="s">
        <v>66</v>
      </c>
      <c r="C72" s="77">
        <v>8.9999999999999998E-4</v>
      </c>
      <c r="D72" s="77">
        <v>1.2999999999999999E-3</v>
      </c>
      <c r="E72" s="77">
        <v>1.4E-3</v>
      </c>
      <c r="F72" s="77" t="s">
        <v>21</v>
      </c>
      <c r="G72" s="78"/>
    </row>
    <row r="73" spans="1:7" x14ac:dyDescent="0.3">
      <c r="A73" s="2"/>
      <c r="B73" s="76" t="s">
        <v>67</v>
      </c>
      <c r="C73" s="86" t="s">
        <v>51</v>
      </c>
      <c r="D73" s="86" t="s">
        <v>51</v>
      </c>
      <c r="E73" s="86" t="s">
        <v>51</v>
      </c>
      <c r="F73" s="77"/>
      <c r="G73" s="78"/>
    </row>
    <row r="74" spans="1:7" x14ac:dyDescent="0.3">
      <c r="A74" s="2"/>
      <c r="B74" s="76" t="s">
        <v>69</v>
      </c>
      <c r="C74" s="77">
        <v>10</v>
      </c>
      <c r="D74" s="77">
        <v>10</v>
      </c>
      <c r="E74" s="77">
        <v>10</v>
      </c>
      <c r="F74" s="77" t="s">
        <v>21</v>
      </c>
      <c r="G74" s="78"/>
    </row>
    <row r="75" spans="1:7" x14ac:dyDescent="0.3">
      <c r="A75" s="2"/>
      <c r="B75" s="76" t="s">
        <v>70</v>
      </c>
      <c r="C75" s="86" t="s">
        <v>51</v>
      </c>
      <c r="D75" s="86" t="s">
        <v>51</v>
      </c>
      <c r="E75" s="86" t="s">
        <v>51</v>
      </c>
      <c r="F75" s="77"/>
      <c r="G75" s="78"/>
    </row>
    <row r="76" spans="1:7" x14ac:dyDescent="0.3">
      <c r="A76" s="2"/>
      <c r="B76" s="76" t="s">
        <v>72</v>
      </c>
      <c r="C76" s="86" t="s">
        <v>51</v>
      </c>
      <c r="D76" s="86" t="s">
        <v>51</v>
      </c>
      <c r="E76" s="86" t="s">
        <v>51</v>
      </c>
      <c r="F76" s="77"/>
      <c r="G76" s="78"/>
    </row>
    <row r="77" spans="1:7" x14ac:dyDescent="0.3">
      <c r="A77" s="2"/>
      <c r="B77" s="79" t="s">
        <v>75</v>
      </c>
      <c r="C77" s="80">
        <v>25</v>
      </c>
      <c r="D77" s="80">
        <v>25</v>
      </c>
      <c r="E77" s="80">
        <v>25</v>
      </c>
      <c r="F77" s="80" t="s">
        <v>21</v>
      </c>
      <c r="G77" s="81"/>
    </row>
  </sheetData>
  <mergeCells count="12">
    <mergeCell ref="A60:A68"/>
    <mergeCell ref="A69:A77"/>
    <mergeCell ref="A31:A39"/>
    <mergeCell ref="A40:G40"/>
    <mergeCell ref="A41:A49"/>
    <mergeCell ref="A50:A58"/>
    <mergeCell ref="A59:G59"/>
    <mergeCell ref="A2:G2"/>
    <mergeCell ref="A3:A11"/>
    <mergeCell ref="A12:A20"/>
    <mergeCell ref="A21:A29"/>
    <mergeCell ref="A30:G30"/>
  </mergeCells>
  <hyperlinks>
    <hyperlink ref="F3" r:id="rId1" xr:uid="{00000000-0004-0000-0400-000000000000}"/>
    <hyperlink ref="F31" r:id="rId2" xr:uid="{00000000-0004-0000-0400-000001000000}"/>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53"/>
  <sheetViews>
    <sheetView tabSelected="1" topLeftCell="A24" zoomScale="85" zoomScaleNormal="85" workbookViewId="0">
      <selection activeCell="A31" sqref="A31:G31"/>
    </sheetView>
  </sheetViews>
  <sheetFormatPr defaultRowHeight="14.4" x14ac:dyDescent="0.3"/>
  <cols>
    <col min="1" max="1" width="12.88671875" style="20" customWidth="1"/>
    <col min="2" max="2" width="39.109375" style="20" customWidth="1"/>
    <col min="3" max="3" width="7.33203125" style="20" customWidth="1"/>
    <col min="4" max="5" width="11.77734375" style="97" customWidth="1"/>
    <col min="6" max="6" width="17.5546875" style="20" customWidth="1"/>
    <col min="7" max="7" width="136.5546875" style="20" customWidth="1"/>
    <col min="8" max="8" width="6.5546875" style="20" customWidth="1"/>
    <col min="9" max="9" width="5.33203125" style="20" customWidth="1"/>
    <col min="10" max="1025" width="8.88671875" style="20" customWidth="1"/>
  </cols>
  <sheetData>
    <row r="1" spans="1:11" x14ac:dyDescent="0.3">
      <c r="A1" s="98" t="s">
        <v>55</v>
      </c>
      <c r="B1" s="99" t="s">
        <v>56</v>
      </c>
      <c r="C1" s="99">
        <v>2015</v>
      </c>
      <c r="D1" s="100">
        <v>2030</v>
      </c>
      <c r="E1" s="100">
        <v>2050</v>
      </c>
      <c r="F1" s="99" t="s">
        <v>0</v>
      </c>
      <c r="G1" s="101" t="s">
        <v>57</v>
      </c>
      <c r="H1" s="26" t="s">
        <v>58</v>
      </c>
    </row>
    <row r="2" spans="1:11" x14ac:dyDescent="0.3">
      <c r="A2" s="6" t="s">
        <v>214</v>
      </c>
      <c r="B2" s="6"/>
      <c r="C2" s="6"/>
      <c r="D2" s="6"/>
      <c r="E2" s="6"/>
      <c r="F2" s="6"/>
      <c r="G2" s="6"/>
      <c r="H2" s="26" t="s">
        <v>58</v>
      </c>
    </row>
    <row r="3" spans="1:11" ht="15" customHeight="1" x14ac:dyDescent="0.3">
      <c r="A3" s="115" t="s">
        <v>215</v>
      </c>
      <c r="B3" s="28" t="s">
        <v>216</v>
      </c>
      <c r="C3" s="102" t="s">
        <v>217</v>
      </c>
      <c r="D3" s="24">
        <v>98</v>
      </c>
      <c r="E3" s="24">
        <v>98</v>
      </c>
      <c r="F3" s="23" t="s">
        <v>218</v>
      </c>
      <c r="G3" s="25"/>
      <c r="H3" s="26" t="s">
        <v>58</v>
      </c>
    </row>
    <row r="4" spans="1:11" x14ac:dyDescent="0.3">
      <c r="A4" s="115"/>
      <c r="B4" s="31" t="s">
        <v>219</v>
      </c>
      <c r="C4" s="68" t="s">
        <v>220</v>
      </c>
      <c r="D4" s="32" t="s">
        <v>221</v>
      </c>
      <c r="E4" s="32" t="s">
        <v>221</v>
      </c>
      <c r="F4" s="33" t="s">
        <v>222</v>
      </c>
      <c r="G4" s="38" t="s">
        <v>223</v>
      </c>
      <c r="H4" s="26" t="s">
        <v>58</v>
      </c>
    </row>
    <row r="5" spans="1:11" x14ac:dyDescent="0.3">
      <c r="A5" s="115"/>
      <c r="B5" s="31" t="s">
        <v>224</v>
      </c>
      <c r="C5" s="103" t="s">
        <v>225</v>
      </c>
      <c r="D5" s="104" t="s">
        <v>226</v>
      </c>
      <c r="E5" s="104" t="s">
        <v>226</v>
      </c>
      <c r="F5" s="31" t="s">
        <v>227</v>
      </c>
      <c r="G5" s="138" t="s">
        <v>288</v>
      </c>
      <c r="H5" s="26" t="s">
        <v>58</v>
      </c>
      <c r="J5" s="105"/>
      <c r="K5" s="105"/>
    </row>
    <row r="6" spans="1:11" x14ac:dyDescent="0.3">
      <c r="A6" s="115"/>
      <c r="B6" s="31" t="s">
        <v>228</v>
      </c>
      <c r="C6" s="103">
        <v>100</v>
      </c>
      <c r="D6" s="104">
        <v>100</v>
      </c>
      <c r="E6" s="104">
        <v>100</v>
      </c>
      <c r="F6" s="31" t="s">
        <v>39</v>
      </c>
      <c r="G6" s="38" t="s">
        <v>229</v>
      </c>
      <c r="H6" s="26" t="s">
        <v>58</v>
      </c>
      <c r="J6" s="105"/>
      <c r="K6" s="105"/>
    </row>
    <row r="7" spans="1:11" x14ac:dyDescent="0.3">
      <c r="A7" s="115"/>
      <c r="B7" s="31" t="s">
        <v>230</v>
      </c>
      <c r="C7" s="106">
        <v>100</v>
      </c>
      <c r="D7" s="32">
        <v>100</v>
      </c>
      <c r="E7" s="32">
        <v>100</v>
      </c>
      <c r="F7" s="31" t="s">
        <v>39</v>
      </c>
      <c r="G7" s="38" t="s">
        <v>229</v>
      </c>
      <c r="H7" s="26" t="s">
        <v>58</v>
      </c>
    </row>
    <row r="8" spans="1:11" x14ac:dyDescent="0.3">
      <c r="A8" s="115"/>
      <c r="B8" s="31" t="s">
        <v>72</v>
      </c>
      <c r="C8" s="68" t="s">
        <v>231</v>
      </c>
      <c r="D8" s="107" t="s">
        <v>231</v>
      </c>
      <c r="E8" s="107" t="s">
        <v>231</v>
      </c>
      <c r="F8" s="33" t="s">
        <v>232</v>
      </c>
      <c r="G8" s="38" t="s">
        <v>233</v>
      </c>
      <c r="H8" s="26" t="s">
        <v>58</v>
      </c>
    </row>
    <row r="9" spans="1:11" x14ac:dyDescent="0.3">
      <c r="A9" s="115"/>
      <c r="B9" s="45" t="s">
        <v>75</v>
      </c>
      <c r="C9" s="46" t="s">
        <v>234</v>
      </c>
      <c r="D9" s="46" t="s">
        <v>235</v>
      </c>
      <c r="E9" s="46" t="s">
        <v>235</v>
      </c>
      <c r="F9" s="33" t="s">
        <v>236</v>
      </c>
      <c r="G9" s="108" t="s">
        <v>237</v>
      </c>
      <c r="H9" s="26" t="s">
        <v>58</v>
      </c>
    </row>
    <row r="10" spans="1:11" ht="15" customHeight="1" x14ac:dyDescent="0.3">
      <c r="A10" s="115" t="s">
        <v>238</v>
      </c>
      <c r="B10" s="28" t="s">
        <v>216</v>
      </c>
      <c r="C10" s="102" t="s">
        <v>239</v>
      </c>
      <c r="D10" s="24">
        <v>70</v>
      </c>
      <c r="E10" s="24">
        <v>70</v>
      </c>
      <c r="F10" s="23" t="s">
        <v>240</v>
      </c>
      <c r="G10" s="25"/>
      <c r="H10" s="26" t="s">
        <v>58</v>
      </c>
    </row>
    <row r="11" spans="1:11" x14ac:dyDescent="0.3">
      <c r="A11" s="115"/>
      <c r="B11" s="31" t="s">
        <v>219</v>
      </c>
      <c r="C11" s="68" t="s">
        <v>241</v>
      </c>
      <c r="D11" s="32" t="s">
        <v>242</v>
      </c>
      <c r="E11" s="32" t="s">
        <v>243</v>
      </c>
      <c r="F11" s="33" t="s">
        <v>39</v>
      </c>
      <c r="G11" s="38" t="s">
        <v>244</v>
      </c>
      <c r="H11" s="26" t="s">
        <v>58</v>
      </c>
    </row>
    <row r="12" spans="1:11" x14ac:dyDescent="0.3">
      <c r="A12" s="115"/>
      <c r="B12" s="31" t="s">
        <v>224</v>
      </c>
      <c r="C12" s="68" t="s">
        <v>245</v>
      </c>
      <c r="D12" s="32" t="s">
        <v>245</v>
      </c>
      <c r="E12" s="32" t="s">
        <v>245</v>
      </c>
      <c r="F12" s="33" t="s">
        <v>39</v>
      </c>
      <c r="G12" s="38"/>
      <c r="H12" s="26" t="s">
        <v>58</v>
      </c>
    </row>
    <row r="13" spans="1:11" x14ac:dyDescent="0.3">
      <c r="A13" s="115"/>
      <c r="B13" s="31" t="s">
        <v>228</v>
      </c>
      <c r="C13" s="68">
        <v>100</v>
      </c>
      <c r="D13" s="32">
        <v>100</v>
      </c>
      <c r="E13" s="32">
        <v>100</v>
      </c>
      <c r="F13" s="33" t="s">
        <v>39</v>
      </c>
      <c r="G13" s="38"/>
      <c r="H13" s="26" t="s">
        <v>58</v>
      </c>
    </row>
    <row r="14" spans="1:11" x14ac:dyDescent="0.3">
      <c r="A14" s="115"/>
      <c r="B14" s="31" t="s">
        <v>230</v>
      </c>
      <c r="C14" s="68">
        <v>100</v>
      </c>
      <c r="D14" s="32">
        <v>100</v>
      </c>
      <c r="E14" s="32">
        <v>100</v>
      </c>
      <c r="F14" s="33" t="s">
        <v>39</v>
      </c>
      <c r="G14" s="38"/>
      <c r="H14" s="26" t="s">
        <v>58</v>
      </c>
    </row>
    <row r="15" spans="1:11" x14ac:dyDescent="0.3">
      <c r="A15" s="115"/>
      <c r="B15" s="31" t="s">
        <v>72</v>
      </c>
      <c r="C15" s="68" t="s">
        <v>246</v>
      </c>
      <c r="D15" s="35" t="s">
        <v>231</v>
      </c>
      <c r="E15" s="35" t="s">
        <v>231</v>
      </c>
      <c r="F15" s="33" t="s">
        <v>43</v>
      </c>
      <c r="G15" s="38" t="s">
        <v>233</v>
      </c>
      <c r="H15" s="26" t="s">
        <v>58</v>
      </c>
    </row>
    <row r="16" spans="1:11" x14ac:dyDescent="0.3">
      <c r="A16" s="115"/>
      <c r="B16" s="45" t="s">
        <v>75</v>
      </c>
      <c r="C16" s="109">
        <v>20</v>
      </c>
      <c r="D16" s="35" t="s">
        <v>247</v>
      </c>
      <c r="E16" s="35" t="s">
        <v>247</v>
      </c>
      <c r="F16" s="33" t="s">
        <v>248</v>
      </c>
      <c r="G16" s="38" t="s">
        <v>233</v>
      </c>
      <c r="H16" s="26" t="s">
        <v>58</v>
      </c>
    </row>
    <row r="17" spans="1:8" ht="15" customHeight="1" x14ac:dyDescent="0.3">
      <c r="A17" s="115" t="s">
        <v>249</v>
      </c>
      <c r="B17" s="28" t="s">
        <v>216</v>
      </c>
      <c r="C17" s="102" t="s">
        <v>51</v>
      </c>
      <c r="D17" s="24" t="s">
        <v>51</v>
      </c>
      <c r="E17" s="24" t="s">
        <v>51</v>
      </c>
      <c r="F17" s="23"/>
      <c r="G17" s="25"/>
      <c r="H17" s="26" t="s">
        <v>58</v>
      </c>
    </row>
    <row r="18" spans="1:8" x14ac:dyDescent="0.3">
      <c r="A18" s="115"/>
      <c r="B18" s="31" t="s">
        <v>219</v>
      </c>
      <c r="C18" s="68" t="s">
        <v>250</v>
      </c>
      <c r="D18" s="32" t="s">
        <v>51</v>
      </c>
      <c r="E18" s="32" t="s">
        <v>51</v>
      </c>
      <c r="F18" s="33" t="s">
        <v>43</v>
      </c>
      <c r="G18" s="38" t="s">
        <v>251</v>
      </c>
      <c r="H18" s="26" t="s">
        <v>58</v>
      </c>
    </row>
    <row r="19" spans="1:8" x14ac:dyDescent="0.3">
      <c r="A19" s="115"/>
      <c r="B19" s="31" t="s">
        <v>224</v>
      </c>
      <c r="C19" s="68" t="s">
        <v>51</v>
      </c>
      <c r="D19" s="32" t="s">
        <v>51</v>
      </c>
      <c r="E19" s="32" t="s">
        <v>51</v>
      </c>
      <c r="F19" s="33"/>
      <c r="G19" s="38"/>
      <c r="H19" s="26" t="s">
        <v>58</v>
      </c>
    </row>
    <row r="20" spans="1:8" x14ac:dyDescent="0.3">
      <c r="A20" s="115"/>
      <c r="B20" s="31" t="s">
        <v>228</v>
      </c>
      <c r="C20" s="68" t="s">
        <v>51</v>
      </c>
      <c r="D20" s="32" t="s">
        <v>51</v>
      </c>
      <c r="E20" s="32" t="s">
        <v>51</v>
      </c>
      <c r="F20" s="33"/>
      <c r="G20" s="38"/>
      <c r="H20" s="26" t="s">
        <v>58</v>
      </c>
    </row>
    <row r="21" spans="1:8" x14ac:dyDescent="0.3">
      <c r="A21" s="115"/>
      <c r="B21" s="31" t="s">
        <v>230</v>
      </c>
      <c r="C21" s="68" t="s">
        <v>51</v>
      </c>
      <c r="D21" s="32" t="s">
        <v>51</v>
      </c>
      <c r="E21" s="32" t="s">
        <v>51</v>
      </c>
      <c r="F21" s="33"/>
      <c r="G21" s="38"/>
      <c r="H21" s="26" t="s">
        <v>58</v>
      </c>
    </row>
    <row r="22" spans="1:8" x14ac:dyDescent="0.3">
      <c r="A22" s="115"/>
      <c r="B22" s="31" t="s">
        <v>72</v>
      </c>
      <c r="C22" s="68" t="s">
        <v>231</v>
      </c>
      <c r="D22" s="32" t="s">
        <v>51</v>
      </c>
      <c r="E22" s="32" t="s">
        <v>51</v>
      </c>
      <c r="F22" s="33" t="s">
        <v>43</v>
      </c>
      <c r="G22" s="38"/>
      <c r="H22" s="26" t="s">
        <v>58</v>
      </c>
    </row>
    <row r="23" spans="1:8" x14ac:dyDescent="0.3">
      <c r="A23" s="115"/>
      <c r="B23" s="31" t="s">
        <v>75</v>
      </c>
      <c r="C23" s="68">
        <v>20</v>
      </c>
      <c r="D23" s="32" t="s">
        <v>51</v>
      </c>
      <c r="E23" s="32" t="s">
        <v>51</v>
      </c>
      <c r="F23" s="33" t="s">
        <v>43</v>
      </c>
      <c r="G23" s="38"/>
      <c r="H23" s="26" t="s">
        <v>58</v>
      </c>
    </row>
    <row r="24" spans="1:8" ht="15" customHeight="1" x14ac:dyDescent="0.3">
      <c r="A24" s="9" t="s">
        <v>252</v>
      </c>
      <c r="B24" s="28" t="s">
        <v>216</v>
      </c>
      <c r="C24" s="102" t="s">
        <v>51</v>
      </c>
      <c r="D24" s="24" t="s">
        <v>51</v>
      </c>
      <c r="E24" s="24" t="s">
        <v>51</v>
      </c>
      <c r="F24" s="23"/>
      <c r="G24" s="25"/>
      <c r="H24" s="26" t="s">
        <v>58</v>
      </c>
    </row>
    <row r="25" spans="1:8" x14ac:dyDescent="0.3">
      <c r="A25" s="9"/>
      <c r="B25" s="31" t="s">
        <v>219</v>
      </c>
      <c r="C25" s="110" t="s">
        <v>253</v>
      </c>
      <c r="D25" s="32" t="s">
        <v>51</v>
      </c>
      <c r="E25" s="32" t="s">
        <v>51</v>
      </c>
      <c r="F25" s="33" t="s">
        <v>37</v>
      </c>
      <c r="G25" s="119"/>
      <c r="H25" s="26" t="s">
        <v>58</v>
      </c>
    </row>
    <row r="26" spans="1:8" x14ac:dyDescent="0.3">
      <c r="A26" s="9"/>
      <c r="B26" s="31" t="s">
        <v>224</v>
      </c>
      <c r="C26" s="68" t="s">
        <v>51</v>
      </c>
      <c r="D26" s="32" t="s">
        <v>51</v>
      </c>
      <c r="E26" s="32" t="s">
        <v>51</v>
      </c>
      <c r="F26" s="33"/>
      <c r="G26" s="38"/>
      <c r="H26" s="26" t="s">
        <v>58</v>
      </c>
    </row>
    <row r="27" spans="1:8" x14ac:dyDescent="0.3">
      <c r="A27" s="9"/>
      <c r="B27" s="31" t="s">
        <v>228</v>
      </c>
      <c r="C27" s="68" t="s">
        <v>51</v>
      </c>
      <c r="D27" s="32" t="s">
        <v>51</v>
      </c>
      <c r="E27" s="32" t="s">
        <v>51</v>
      </c>
      <c r="F27" s="33"/>
      <c r="G27" s="38"/>
      <c r="H27" s="26" t="s">
        <v>58</v>
      </c>
    </row>
    <row r="28" spans="1:8" x14ac:dyDescent="0.3">
      <c r="A28" s="9"/>
      <c r="B28" s="31" t="s">
        <v>230</v>
      </c>
      <c r="C28" s="68" t="s">
        <v>51</v>
      </c>
      <c r="D28" s="32" t="s">
        <v>51</v>
      </c>
      <c r="E28" s="32" t="s">
        <v>51</v>
      </c>
      <c r="F28" s="33"/>
      <c r="G28" s="38"/>
      <c r="H28" s="26" t="s">
        <v>58</v>
      </c>
    </row>
    <row r="29" spans="1:8" x14ac:dyDescent="0.3">
      <c r="A29" s="9"/>
      <c r="B29" s="31" t="s">
        <v>72</v>
      </c>
      <c r="C29" s="68" t="s">
        <v>51</v>
      </c>
      <c r="D29" s="32" t="s">
        <v>51</v>
      </c>
      <c r="E29" s="32" t="s">
        <v>51</v>
      </c>
      <c r="F29" s="33"/>
      <c r="G29" s="38"/>
      <c r="H29" s="26" t="s">
        <v>58</v>
      </c>
    </row>
    <row r="30" spans="1:8" x14ac:dyDescent="0.3">
      <c r="A30" s="9"/>
      <c r="B30" s="39" t="s">
        <v>75</v>
      </c>
      <c r="C30" s="71" t="s">
        <v>51</v>
      </c>
      <c r="D30" s="40" t="s">
        <v>51</v>
      </c>
      <c r="E30" s="40" t="s">
        <v>51</v>
      </c>
      <c r="F30" s="41"/>
      <c r="G30" s="42"/>
      <c r="H30" s="26" t="s">
        <v>58</v>
      </c>
    </row>
    <row r="31" spans="1:8" x14ac:dyDescent="0.3">
      <c r="A31" s="6" t="s">
        <v>254</v>
      </c>
      <c r="B31" s="6"/>
      <c r="C31" s="6"/>
      <c r="D31" s="6"/>
      <c r="E31" s="6"/>
      <c r="F31" s="6"/>
      <c r="G31" s="6"/>
      <c r="H31" s="26" t="s">
        <v>58</v>
      </c>
    </row>
    <row r="32" spans="1:8" ht="14.4" customHeight="1" x14ac:dyDescent="0.3">
      <c r="A32" s="115" t="s">
        <v>255</v>
      </c>
      <c r="B32" s="28" t="s">
        <v>216</v>
      </c>
      <c r="C32" s="102" t="s">
        <v>256</v>
      </c>
      <c r="D32" s="111" t="s">
        <v>256</v>
      </c>
      <c r="E32" s="111" t="s">
        <v>256</v>
      </c>
      <c r="F32" s="23" t="s">
        <v>45</v>
      </c>
      <c r="G32" s="25" t="s">
        <v>233</v>
      </c>
      <c r="H32" s="26" t="s">
        <v>58</v>
      </c>
    </row>
    <row r="33" spans="1:8" x14ac:dyDescent="0.3">
      <c r="A33" s="115"/>
      <c r="B33" s="31" t="s">
        <v>219</v>
      </c>
      <c r="C33" s="32" t="s">
        <v>257</v>
      </c>
      <c r="D33" s="32" t="s">
        <v>51</v>
      </c>
      <c r="E33" s="32" t="s">
        <v>51</v>
      </c>
      <c r="F33" s="33" t="s">
        <v>45</v>
      </c>
      <c r="G33" s="38"/>
      <c r="H33" s="26" t="s">
        <v>58</v>
      </c>
    </row>
    <row r="34" spans="1:8" x14ac:dyDescent="0.3">
      <c r="A34" s="115"/>
      <c r="B34" s="31" t="s">
        <v>224</v>
      </c>
      <c r="C34" s="68" t="s">
        <v>51</v>
      </c>
      <c r="D34" s="32" t="s">
        <v>51</v>
      </c>
      <c r="E34" s="32" t="s">
        <v>51</v>
      </c>
      <c r="F34" s="33"/>
      <c r="G34" s="38"/>
      <c r="H34" s="26" t="s">
        <v>58</v>
      </c>
    </row>
    <row r="35" spans="1:8" x14ac:dyDescent="0.3">
      <c r="A35" s="115"/>
      <c r="B35" s="31" t="s">
        <v>228</v>
      </c>
      <c r="C35" s="68" t="s">
        <v>51</v>
      </c>
      <c r="D35" s="32" t="s">
        <v>51</v>
      </c>
      <c r="E35" s="32" t="s">
        <v>51</v>
      </c>
      <c r="F35" s="33"/>
      <c r="G35" s="38"/>
      <c r="H35" s="26" t="s">
        <v>58</v>
      </c>
    </row>
    <row r="36" spans="1:8" x14ac:dyDescent="0.3">
      <c r="A36" s="115"/>
      <c r="B36" s="31" t="s">
        <v>230</v>
      </c>
      <c r="C36" s="68" t="s">
        <v>51</v>
      </c>
      <c r="D36" s="32" t="s">
        <v>51</v>
      </c>
      <c r="E36" s="32" t="s">
        <v>51</v>
      </c>
      <c r="F36" s="33"/>
      <c r="G36" s="38"/>
      <c r="H36" s="26" t="s">
        <v>58</v>
      </c>
    </row>
    <row r="37" spans="1:8" x14ac:dyDescent="0.3">
      <c r="A37" s="115"/>
      <c r="B37" s="31" t="s">
        <v>72</v>
      </c>
      <c r="C37" s="32" t="s">
        <v>258</v>
      </c>
      <c r="D37" s="35" t="s">
        <v>258</v>
      </c>
      <c r="E37" s="35" t="s">
        <v>258</v>
      </c>
      <c r="F37" s="33" t="s">
        <v>43</v>
      </c>
      <c r="G37" s="38" t="s">
        <v>233</v>
      </c>
      <c r="H37" s="26" t="s">
        <v>58</v>
      </c>
    </row>
    <row r="38" spans="1:8" ht="15" thickBot="1" x14ac:dyDescent="0.35">
      <c r="A38" s="115"/>
      <c r="B38" s="45" t="s">
        <v>75</v>
      </c>
      <c r="C38" s="46" t="s">
        <v>257</v>
      </c>
      <c r="D38" s="107" t="s">
        <v>257</v>
      </c>
      <c r="E38" s="107" t="s">
        <v>257</v>
      </c>
      <c r="F38" s="47" t="s">
        <v>232</v>
      </c>
      <c r="G38" s="108" t="s">
        <v>259</v>
      </c>
      <c r="H38" s="26" t="s">
        <v>58</v>
      </c>
    </row>
    <row r="39" spans="1:8" ht="13.95" customHeight="1" thickBot="1" x14ac:dyDescent="0.35">
      <c r="A39" s="9" t="s">
        <v>260</v>
      </c>
      <c r="B39" s="28" t="s">
        <v>216</v>
      </c>
      <c r="C39" s="102" t="s">
        <v>261</v>
      </c>
      <c r="D39" s="29" t="s">
        <v>261</v>
      </c>
      <c r="E39" s="29" t="s">
        <v>261</v>
      </c>
      <c r="F39" s="139" t="s">
        <v>289</v>
      </c>
      <c r="G39" s="135" t="s">
        <v>262</v>
      </c>
      <c r="H39" s="26" t="s">
        <v>58</v>
      </c>
    </row>
    <row r="40" spans="1:8" ht="15" thickBot="1" x14ac:dyDescent="0.35">
      <c r="A40" s="9"/>
      <c r="B40" s="31" t="s">
        <v>219</v>
      </c>
      <c r="C40" s="32" t="s">
        <v>263</v>
      </c>
      <c r="D40" s="32" t="s">
        <v>51</v>
      </c>
      <c r="E40" s="32" t="s">
        <v>51</v>
      </c>
      <c r="F40" s="132" t="s">
        <v>264</v>
      </c>
      <c r="G40" s="119" t="s">
        <v>290</v>
      </c>
      <c r="H40" s="26" t="s">
        <v>58</v>
      </c>
    </row>
    <row r="41" spans="1:8" ht="15" thickBot="1" x14ac:dyDescent="0.35">
      <c r="A41" s="9"/>
      <c r="B41" s="31" t="s">
        <v>224</v>
      </c>
      <c r="C41" s="68" t="s">
        <v>51</v>
      </c>
      <c r="D41" s="32" t="s">
        <v>51</v>
      </c>
      <c r="E41" s="32" t="s">
        <v>51</v>
      </c>
      <c r="F41" s="33"/>
      <c r="G41" s="38"/>
      <c r="H41" s="26" t="s">
        <v>58</v>
      </c>
    </row>
    <row r="42" spans="1:8" ht="15" thickBot="1" x14ac:dyDescent="0.35">
      <c r="A42" s="9"/>
      <c r="B42" s="31" t="s">
        <v>228</v>
      </c>
      <c r="C42" s="68" t="s">
        <v>51</v>
      </c>
      <c r="D42" s="32" t="s">
        <v>51</v>
      </c>
      <c r="E42" s="32" t="s">
        <v>51</v>
      </c>
      <c r="F42" s="33"/>
      <c r="G42" s="38"/>
      <c r="H42" s="26" t="s">
        <v>58</v>
      </c>
    </row>
    <row r="43" spans="1:8" ht="15" thickBot="1" x14ac:dyDescent="0.35">
      <c r="A43" s="9"/>
      <c r="B43" s="31" t="s">
        <v>230</v>
      </c>
      <c r="C43" s="68" t="s">
        <v>51</v>
      </c>
      <c r="D43" s="32" t="s">
        <v>51</v>
      </c>
      <c r="E43" s="32" t="s">
        <v>51</v>
      </c>
      <c r="F43" s="33"/>
      <c r="G43" s="38"/>
      <c r="H43" s="26" t="s">
        <v>58</v>
      </c>
    </row>
    <row r="44" spans="1:8" ht="15" thickBot="1" x14ac:dyDescent="0.35">
      <c r="A44" s="9"/>
      <c r="B44" s="31" t="s">
        <v>72</v>
      </c>
      <c r="C44" s="32" t="s">
        <v>51</v>
      </c>
      <c r="D44" s="32" t="s">
        <v>51</v>
      </c>
      <c r="E44" s="32" t="s">
        <v>51</v>
      </c>
      <c r="F44" s="33"/>
      <c r="G44" s="38"/>
      <c r="H44" s="26" t="s">
        <v>58</v>
      </c>
    </row>
    <row r="45" spans="1:8" ht="15" thickBot="1" x14ac:dyDescent="0.35">
      <c r="A45" s="9"/>
      <c r="B45" s="39" t="s">
        <v>75</v>
      </c>
      <c r="C45" s="40" t="s">
        <v>51</v>
      </c>
      <c r="D45" s="40" t="s">
        <v>51</v>
      </c>
      <c r="E45" s="40" t="s">
        <v>51</v>
      </c>
      <c r="F45" s="41"/>
      <c r="G45" s="42"/>
      <c r="H45" s="26" t="s">
        <v>58</v>
      </c>
    </row>
    <row r="46" spans="1:8" ht="15" thickBot="1" x14ac:dyDescent="0.35">
      <c r="A46" s="10" t="s">
        <v>265</v>
      </c>
      <c r="B46" s="10"/>
      <c r="C46" s="10"/>
      <c r="D46" s="10"/>
      <c r="E46" s="10"/>
      <c r="F46" s="10"/>
      <c r="G46" s="10"/>
      <c r="H46" s="26" t="s">
        <v>58</v>
      </c>
    </row>
    <row r="47" spans="1:8" ht="15" customHeight="1" x14ac:dyDescent="0.3">
      <c r="A47" s="116" t="s">
        <v>266</v>
      </c>
      <c r="B47" s="112" t="s">
        <v>216</v>
      </c>
      <c r="C47" s="102" t="s">
        <v>138</v>
      </c>
      <c r="D47" s="24" t="s">
        <v>138</v>
      </c>
      <c r="E47" s="24" t="s">
        <v>138</v>
      </c>
      <c r="F47" s="23" t="s">
        <v>37</v>
      </c>
      <c r="G47" s="25" t="s">
        <v>267</v>
      </c>
      <c r="H47" s="26" t="s">
        <v>58</v>
      </c>
    </row>
    <row r="48" spans="1:8" x14ac:dyDescent="0.3">
      <c r="A48" s="116"/>
      <c r="B48" s="113" t="s">
        <v>219</v>
      </c>
      <c r="C48" s="68" t="s">
        <v>51</v>
      </c>
      <c r="D48" s="32" t="s">
        <v>51</v>
      </c>
      <c r="E48" s="32" t="s">
        <v>51</v>
      </c>
      <c r="F48" s="33"/>
      <c r="G48" s="38" t="s">
        <v>268</v>
      </c>
      <c r="H48" s="26" t="s">
        <v>58</v>
      </c>
    </row>
    <row r="49" spans="1:8" x14ac:dyDescent="0.3">
      <c r="A49" s="116"/>
      <c r="B49" s="113" t="s">
        <v>224</v>
      </c>
      <c r="C49" s="68" t="s">
        <v>51</v>
      </c>
      <c r="D49" s="32" t="s">
        <v>51</v>
      </c>
      <c r="E49" s="32" t="s">
        <v>51</v>
      </c>
      <c r="F49" s="33"/>
      <c r="G49" s="38"/>
      <c r="H49" s="26" t="s">
        <v>58</v>
      </c>
    </row>
    <row r="50" spans="1:8" x14ac:dyDescent="0.3">
      <c r="A50" s="116"/>
      <c r="B50" s="113" t="s">
        <v>228</v>
      </c>
      <c r="C50" s="68" t="s">
        <v>51</v>
      </c>
      <c r="D50" s="32" t="s">
        <v>51</v>
      </c>
      <c r="E50" s="32" t="s">
        <v>51</v>
      </c>
      <c r="F50" s="33"/>
      <c r="G50" s="38"/>
      <c r="H50" s="26" t="s">
        <v>58</v>
      </c>
    </row>
    <row r="51" spans="1:8" x14ac:dyDescent="0.3">
      <c r="A51" s="116"/>
      <c r="B51" s="113" t="s">
        <v>230</v>
      </c>
      <c r="C51" s="32" t="s">
        <v>51</v>
      </c>
      <c r="D51" s="32" t="s">
        <v>51</v>
      </c>
      <c r="E51" s="32" t="s">
        <v>51</v>
      </c>
      <c r="F51" s="33"/>
      <c r="G51" s="38"/>
      <c r="H51" s="26" t="s">
        <v>58</v>
      </c>
    </row>
    <row r="52" spans="1:8" x14ac:dyDescent="0.3">
      <c r="A52" s="116"/>
      <c r="B52" s="113" t="s">
        <v>72</v>
      </c>
      <c r="C52" s="68">
        <v>50</v>
      </c>
      <c r="D52" s="32" t="s">
        <v>269</v>
      </c>
      <c r="E52" s="32" t="s">
        <v>269</v>
      </c>
      <c r="F52" s="33" t="s">
        <v>37</v>
      </c>
      <c r="G52" s="38"/>
      <c r="H52" s="26" t="s">
        <v>58</v>
      </c>
    </row>
    <row r="53" spans="1:8" x14ac:dyDescent="0.3">
      <c r="A53" s="116"/>
      <c r="B53" s="114" t="s">
        <v>75</v>
      </c>
      <c r="C53" s="41">
        <v>35</v>
      </c>
      <c r="D53" s="40" t="s">
        <v>270</v>
      </c>
      <c r="E53" s="40" t="s">
        <v>271</v>
      </c>
      <c r="F53" s="41" t="s">
        <v>37</v>
      </c>
      <c r="G53" s="42"/>
      <c r="H53" s="26" t="s">
        <v>58</v>
      </c>
    </row>
  </sheetData>
  <mergeCells count="10">
    <mergeCell ref="A31:G31"/>
    <mergeCell ref="A32:A38"/>
    <mergeCell ref="A39:A45"/>
    <mergeCell ref="A46:G46"/>
    <mergeCell ref="A47:A53"/>
    <mergeCell ref="A2:G2"/>
    <mergeCell ref="A3:A9"/>
    <mergeCell ref="A10:A16"/>
    <mergeCell ref="A17:A23"/>
    <mergeCell ref="A24:A30"/>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77</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Heat only boiler</vt:lpstr>
      <vt:lpstr>Solar thermal</vt:lpstr>
      <vt:lpstr>Geothermal</vt:lpstr>
      <vt:lpstr>Heat pumps</vt:lpstr>
      <vt:lpstr>Thermal energy storage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Tomislav Novosel</dc:creator>
  <dc:description/>
  <cp:lastModifiedBy>Tomislav Novosel</cp:lastModifiedBy>
  <cp:revision>8</cp:revision>
  <dcterms:created xsi:type="dcterms:W3CDTF">2018-06-08T10:39:16Z</dcterms:created>
  <dcterms:modified xsi:type="dcterms:W3CDTF">2018-12-26T18:27:00Z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